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rpoljak\Downloads\web orehovica\"/>
    </mc:Choice>
  </mc:AlternateContent>
  <xr:revisionPtr revIDLastSave="0" documentId="13_ncr:1_{4E1ED89A-1730-4E80-976C-94A49A32CE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rađevinsko zemljište" sheetId="5" r:id="rId1"/>
    <sheet name="Poljoprivredno zemljište" sheetId="26" r:id="rId2"/>
    <sheet name="Ostala zemljišta" sheetId="9" r:id="rId3"/>
    <sheet name="Popis posl.udjela u trg.društv." sheetId="18" r:id="rId4"/>
    <sheet name="Nerazvrstane ceste-" sheetId="12" r:id="rId5"/>
    <sheet name="Poslovni prostori-" sheetId="10" r:id="rId6"/>
    <sheet name="Javna rasvjeta" sheetId="16" r:id="rId7"/>
    <sheet name="Dopuna Javne rasvjete 2018" sheetId="24" r:id="rId8"/>
    <sheet name="Javna rasvjeta spojne ceste Ore" sheetId="28" r:id="rId9"/>
    <sheet name="Javna rasvjeta NK Croatia" sheetId="29" r:id="rId10"/>
    <sheet name="Pješaćke staze-" sheetId="13" r:id="rId11"/>
    <sheet name="Ostal objekti" sheetId="11" r:id="rId12"/>
    <sheet name="Umjetnička,literarna i znanstv." sheetId="20" r:id="rId13"/>
    <sheet name="Ostala nematerijalna proizv.imo" sheetId="21" r:id="rId14"/>
    <sheet name="Uredska oprema i namještaj" sheetId="17" r:id="rId15"/>
    <sheet name="Vozila" sheetId="25" r:id="rId16"/>
    <sheet name="Ostalo" sheetId="15" r:id="rId17"/>
    <sheet name="Uređaji,strojevi i oprema " sheetId="14" r:id="rId18"/>
    <sheet name="Poslovni prostori" sheetId="6" state="hidden" r:id="rId19"/>
    <sheet name="Nerazvrstane ceste" sheetId="7" state="hidden" r:id="rId20"/>
    <sheet name="Oprema za civilnu zaštitu" sheetId="22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29" l="1"/>
  <c r="D9" i="29"/>
  <c r="F9" i="29" s="1"/>
  <c r="E8" i="29"/>
  <c r="D8" i="29"/>
  <c r="F8" i="29" s="1"/>
  <c r="E7" i="29"/>
  <c r="D7" i="29"/>
  <c r="F7" i="29" s="1"/>
  <c r="E6" i="29"/>
  <c r="D6" i="29"/>
  <c r="F6" i="29" s="1"/>
  <c r="E5" i="29"/>
  <c r="D5" i="29"/>
  <c r="F5" i="29" s="1"/>
  <c r="E4" i="29"/>
  <c r="D4" i="29"/>
  <c r="F4" i="29" s="1"/>
  <c r="F10" i="29" l="1"/>
  <c r="D10" i="29"/>
  <c r="D14" i="29" s="1"/>
  <c r="F7" i="28" l="1"/>
  <c r="D6" i="28"/>
  <c r="D5" i="28"/>
  <c r="D4" i="28"/>
  <c r="D7" i="28" l="1"/>
  <c r="D11" i="28" s="1"/>
  <c r="H31" i="9"/>
  <c r="G31" i="9"/>
  <c r="N68" i="24" l="1"/>
  <c r="K68" i="24"/>
  <c r="N67" i="24"/>
  <c r="K67" i="24"/>
  <c r="N66" i="24"/>
  <c r="K66" i="24"/>
  <c r="N65" i="24"/>
  <c r="K65" i="24"/>
  <c r="N64" i="24"/>
  <c r="K64" i="24"/>
  <c r="N63" i="24"/>
  <c r="K63" i="24"/>
  <c r="N62" i="24"/>
  <c r="K62" i="24"/>
  <c r="N61" i="24"/>
  <c r="K61" i="24"/>
  <c r="N60" i="24"/>
  <c r="K60" i="24"/>
  <c r="N59" i="24"/>
  <c r="K59" i="24"/>
  <c r="N58" i="24"/>
  <c r="K58" i="24"/>
  <c r="N57" i="24"/>
  <c r="K57" i="24"/>
  <c r="N56" i="24"/>
  <c r="K56" i="24"/>
  <c r="N55" i="24"/>
  <c r="K55" i="24"/>
  <c r="N54" i="24"/>
  <c r="K54" i="24"/>
  <c r="N53" i="24"/>
  <c r="K53" i="24"/>
  <c r="N48" i="24"/>
  <c r="K48" i="24"/>
  <c r="N47" i="24"/>
  <c r="K47" i="24"/>
  <c r="N46" i="24"/>
  <c r="K46" i="24"/>
  <c r="N45" i="24"/>
  <c r="K45" i="24"/>
  <c r="N44" i="24"/>
  <c r="K44" i="24"/>
  <c r="N43" i="24"/>
  <c r="K43" i="24"/>
  <c r="N42" i="24"/>
  <c r="K42" i="24"/>
  <c r="N41" i="24"/>
  <c r="K41" i="24"/>
  <c r="N40" i="24"/>
  <c r="K40" i="24"/>
  <c r="N39" i="24"/>
  <c r="K39" i="24"/>
  <c r="N38" i="24"/>
  <c r="K38" i="24"/>
  <c r="N37" i="24"/>
  <c r="K37" i="24"/>
  <c r="N36" i="24"/>
  <c r="K36" i="24"/>
  <c r="N35" i="24"/>
  <c r="K35" i="24"/>
  <c r="N34" i="24"/>
  <c r="K34" i="24"/>
  <c r="N33" i="24"/>
  <c r="N49" i="24" s="1"/>
  <c r="K33" i="24"/>
  <c r="K49" i="24" s="1"/>
  <c r="N28" i="24"/>
  <c r="K28" i="24"/>
  <c r="N27" i="24"/>
  <c r="K27" i="24"/>
  <c r="N26" i="24"/>
  <c r="K26" i="24"/>
  <c r="N25" i="24"/>
  <c r="K25" i="24"/>
  <c r="N24" i="24"/>
  <c r="K24" i="24"/>
  <c r="N23" i="24"/>
  <c r="K23" i="24"/>
  <c r="N22" i="24"/>
  <c r="K22" i="24"/>
  <c r="N21" i="24"/>
  <c r="K21" i="24"/>
  <c r="N20" i="24"/>
  <c r="K20" i="24"/>
  <c r="N19" i="24"/>
  <c r="K19" i="24"/>
  <c r="N18" i="24"/>
  <c r="K18" i="24"/>
  <c r="N17" i="24"/>
  <c r="K17" i="24"/>
  <c r="N16" i="24"/>
  <c r="K16" i="24"/>
  <c r="N15" i="24"/>
  <c r="K15" i="24"/>
  <c r="N14" i="24"/>
  <c r="K14" i="24"/>
  <c r="N13" i="24"/>
  <c r="K13" i="24"/>
  <c r="N12" i="24"/>
  <c r="K12" i="24"/>
  <c r="N11" i="24"/>
  <c r="K11" i="24"/>
  <c r="N10" i="24"/>
  <c r="K10" i="24"/>
  <c r="N9" i="24"/>
  <c r="K9" i="24"/>
  <c r="N8" i="24"/>
  <c r="K8" i="24"/>
  <c r="N7" i="24"/>
  <c r="K7" i="24"/>
  <c r="N29" i="24" l="1"/>
  <c r="K69" i="24"/>
  <c r="N69" i="24"/>
  <c r="K29" i="24"/>
  <c r="K71" i="24" s="1"/>
  <c r="K72" i="24" s="1"/>
  <c r="K73" i="24" s="1"/>
  <c r="F39" i="16"/>
  <c r="E39" i="16"/>
  <c r="N38" i="16"/>
  <c r="J38" i="16"/>
  <c r="K38" i="16" s="1"/>
  <c r="H38" i="16"/>
  <c r="I38" i="16" s="1"/>
  <c r="N37" i="16"/>
  <c r="J37" i="16"/>
  <c r="K37" i="16" s="1"/>
  <c r="H37" i="16"/>
  <c r="I37" i="16" s="1"/>
  <c r="N36" i="16"/>
  <c r="J36" i="16"/>
  <c r="K36" i="16" s="1"/>
  <c r="H36" i="16"/>
  <c r="I36" i="16" s="1"/>
  <c r="N35" i="16"/>
  <c r="J35" i="16"/>
  <c r="K35" i="16" s="1"/>
  <c r="H35" i="16"/>
  <c r="I35" i="16" s="1"/>
  <c r="F32" i="16"/>
  <c r="E32" i="16"/>
  <c r="N31" i="16"/>
  <c r="J31" i="16"/>
  <c r="K31" i="16" s="1"/>
  <c r="H31" i="16"/>
  <c r="I31" i="16" s="1"/>
  <c r="N30" i="16"/>
  <c r="J30" i="16"/>
  <c r="K30" i="16" s="1"/>
  <c r="H30" i="16"/>
  <c r="I30" i="16" s="1"/>
  <c r="N29" i="16"/>
  <c r="J29" i="16"/>
  <c r="K29" i="16" s="1"/>
  <c r="H29" i="16"/>
  <c r="I29" i="16" s="1"/>
  <c r="N28" i="16"/>
  <c r="J28" i="16"/>
  <c r="K28" i="16" s="1"/>
  <c r="H28" i="16"/>
  <c r="I28" i="16" s="1"/>
  <c r="L28" i="16" s="1"/>
  <c r="N27" i="16"/>
  <c r="J27" i="16"/>
  <c r="K27" i="16" s="1"/>
  <c r="H27" i="16"/>
  <c r="I27" i="16" s="1"/>
  <c r="F24" i="16"/>
  <c r="E24" i="16"/>
  <c r="N23" i="16"/>
  <c r="J23" i="16"/>
  <c r="K23" i="16" s="1"/>
  <c r="H23" i="16"/>
  <c r="I23" i="16" s="1"/>
  <c r="N22" i="16"/>
  <c r="J22" i="16"/>
  <c r="K22" i="16" s="1"/>
  <c r="H22" i="16"/>
  <c r="I22" i="16" s="1"/>
  <c r="N21" i="16"/>
  <c r="J21" i="16"/>
  <c r="K21" i="16" s="1"/>
  <c r="H21" i="16"/>
  <c r="I21" i="16" s="1"/>
  <c r="N20" i="16"/>
  <c r="J20" i="16"/>
  <c r="K20" i="16" s="1"/>
  <c r="H20" i="16"/>
  <c r="I20" i="16" s="1"/>
  <c r="N19" i="16"/>
  <c r="J19" i="16"/>
  <c r="K19" i="16" s="1"/>
  <c r="H19" i="16"/>
  <c r="I19" i="16" s="1"/>
  <c r="N18" i="16"/>
  <c r="J18" i="16"/>
  <c r="K18" i="16" s="1"/>
  <c r="H18" i="16"/>
  <c r="I18" i="16" s="1"/>
  <c r="N17" i="16"/>
  <c r="J17" i="16"/>
  <c r="K17" i="16" s="1"/>
  <c r="H17" i="16"/>
  <c r="I17" i="16" s="1"/>
  <c r="N16" i="16"/>
  <c r="J16" i="16"/>
  <c r="K16" i="16" s="1"/>
  <c r="H16" i="16"/>
  <c r="I16" i="16" s="1"/>
  <c r="O28" i="16" l="1"/>
  <c r="K32" i="16"/>
  <c r="N71" i="24"/>
  <c r="N72" i="24" s="1"/>
  <c r="N73" i="24" s="1"/>
  <c r="L18" i="16"/>
  <c r="O18" i="16" s="1"/>
  <c r="G24" i="16"/>
  <c r="N32" i="16"/>
  <c r="G32" i="16"/>
  <c r="G39" i="16"/>
  <c r="L20" i="16"/>
  <c r="O20" i="16" s="1"/>
  <c r="N24" i="16"/>
  <c r="K39" i="16"/>
  <c r="L17" i="16"/>
  <c r="O17" i="16" s="1"/>
  <c r="L23" i="16"/>
  <c r="O23" i="16" s="1"/>
  <c r="N39" i="16"/>
  <c r="L37" i="16"/>
  <c r="O37" i="16" s="1"/>
  <c r="L38" i="16"/>
  <c r="O38" i="16" s="1"/>
  <c r="L19" i="16"/>
  <c r="O19" i="16" s="1"/>
  <c r="L29" i="16"/>
  <c r="O29" i="16" s="1"/>
  <c r="K24" i="16"/>
  <c r="K41" i="16" s="1"/>
  <c r="L30" i="16"/>
  <c r="O30" i="16" s="1"/>
  <c r="L31" i="16"/>
  <c r="O31" i="16" s="1"/>
  <c r="I32" i="16"/>
  <c r="L27" i="16"/>
  <c r="I24" i="16"/>
  <c r="L16" i="16"/>
  <c r="O16" i="16" s="1"/>
  <c r="L21" i="16"/>
  <c r="O21" i="16" s="1"/>
  <c r="L22" i="16"/>
  <c r="O22" i="16" s="1"/>
  <c r="L35" i="16"/>
  <c r="L36" i="16"/>
  <c r="O36" i="16" s="1"/>
  <c r="I39" i="16"/>
  <c r="N41" i="16" l="1"/>
  <c r="O27" i="16"/>
  <c r="O32" i="16" s="1"/>
  <c r="L32" i="16"/>
  <c r="O35" i="16"/>
  <c r="O39" i="16" s="1"/>
  <c r="L39" i="16"/>
  <c r="I41" i="16"/>
  <c r="L24" i="16"/>
  <c r="L41" i="16" s="1"/>
  <c r="O24" i="16"/>
  <c r="H92" i="5"/>
  <c r="G92" i="5"/>
  <c r="O43" i="16" l="1"/>
  <c r="C11" i="16"/>
</calcChain>
</file>

<file path=xl/sharedStrings.xml><?xml version="1.0" encoding="utf-8"?>
<sst xmlns="http://schemas.openxmlformats.org/spreadsheetml/2006/main" count="1568" uniqueCount="1030">
  <si>
    <t>Konto</t>
  </si>
  <si>
    <t>Naziv</t>
  </si>
  <si>
    <t xml:space="preserve">Građevinsko zemlište broj k.č. 3074/2 - dio i k.č.
3075/11742 - dio ukupne površine 76 čhv, ko
Podbrest
</t>
  </si>
  <si>
    <t xml:space="preserve">Građevinsko zemljište kč br 42/c/53/2, 42/c/53/3
42/c/52/4 ukupne površine 43 čhv ko Orehovica
</t>
  </si>
  <si>
    <t xml:space="preserve">Građ. zemljište čest br. 3989/49 (ident kat  čest
10/1/15) od 4011 m2 zk.ul. 1359 k.o. Podbrest
</t>
  </si>
  <si>
    <t xml:space="preserve">Građ. zemljište čest br. 10/1/2 (ident kat  čest 3991)
od 441 m2 zk.ul. 1359 k.o. Podbrest
</t>
  </si>
  <si>
    <t xml:space="preserve">Građ. zemljište čest br. 74/A/151/1/1 od 1378 m2
zk.ul. 1642 k.o. Orehovica
</t>
  </si>
  <si>
    <t xml:space="preserve">Građ. zemljište čest br. 74/A/151/1/9 od 109 m2
zk.ul. 1642 k.o. Orehovica
</t>
  </si>
  <si>
    <t xml:space="preserve">Građ. zemljište čest br. 74/A/151/1/10 od 25 m2
zk.ul. 1642 k.o. Orehovica
</t>
  </si>
  <si>
    <t xml:space="preserve">Čest br 193/A zk ul br 246 ko Orehovica površine
813 čhv
</t>
  </si>
  <si>
    <t xml:space="preserve">Zemljište kč 1957/80  ko Orehovica gruntovn.č.
74/A/1/4/1/1/1/4/4 zk 2569 pov 1121 m2 kč 1957/37-
zona Križopotje
</t>
  </si>
  <si>
    <t xml:space="preserve">Zemljište kč 1957/80  ko Orehovica gruntovn.č.
74/A/1/4/1/1/1/4/5 zk 2569 pov 17335 m2 kč
1975/38- zona Križopotje
</t>
  </si>
  <si>
    <t xml:space="preserve">Zemljište kč 1957/80  ko Orehovica gruntovn.č.
74/A/1/4/1/1/1/4/6 zk 2523 pov 6609 m2 kč 1957/39
- zona Križopotje
</t>
  </si>
  <si>
    <t xml:space="preserve">Zemljište kč 1957/80  ko Orehovica gruntovn.č.
74/A/1/4/1/1/1/4/24 zk 2569 pov 3516 m2 kč
1957/57 - zona Križopotje
</t>
  </si>
  <si>
    <t xml:space="preserve">Zemljište kč 1957/80  ko Orehovica gruntovn.č.
74/A/1/4/1/1/1/4/48 zk 2569 pov 19221m2 kč
1957/83 - zona Križopotje
</t>
  </si>
  <si>
    <t xml:space="preserve">Zemljište kč 1957/80  ko Orehovica gruntovn.č.
74/A/1/4/1/1/1/4/49 zk 2569 pov 568 m2 kč 1957/84
- zona Križopotje
</t>
  </si>
  <si>
    <t xml:space="preserve">Zemljište kč 1957/80  ko Orehovica gruntovn.č.
74/A/1/4/1/1/1/4/50 zk 2569 pov 287 m2  kč
1957/85- zona Križopotje
</t>
  </si>
  <si>
    <t xml:space="preserve">Građ. zemljište čest br. 74/A/151/1/2 od 53 m2 zk.ul.
1642 k.o. Orehovica
</t>
  </si>
  <si>
    <t xml:space="preserve">Zemljište kč 1957/80  ko Orehovica gruntovn.č.
74/A/1/4/1/1/1/4/51 zk 2569 pov 1119  m2 kč
1957/86 - zona Križopotje
</t>
  </si>
  <si>
    <t xml:space="preserve">Zemljište kč 1957/80  ko Orehovica gruntovn.č.
74/A/1/4/1/1/1/4/52 zk 2569 pov 7568 m2 kč
1957/87 - zona Križopotje
</t>
  </si>
  <si>
    <t xml:space="preserve">Građ. zemljište čest br. 74/A/151/1/3 od 2072 m2
zk.ul. 1642 k.o. Orehovica
</t>
  </si>
  <si>
    <t xml:space="preserve">Građ. zemljište čest br. 74/A/151/1/4 od 814 m2
zk.ul. 1642 k.o. Orehovica
</t>
  </si>
  <si>
    <t xml:space="preserve">Građ. zemljište čest br. 74/A/151/1/5 od 680 m2
zk.ul. 1642 k.o. Orehovica
</t>
  </si>
  <si>
    <t xml:space="preserve">Građ. zemljište čest br. 74/A/151/1/6 od 91 m2 zk.ul.
1642 k.o. Orehovica
</t>
  </si>
  <si>
    <t xml:space="preserve">Građevinsko zemljište kč 1957/26 pov. 86322 m2 ko
Orehovica
</t>
  </si>
  <si>
    <t xml:space="preserve">Zemljište kč 3265/1 ko Orehovica gruntovn.č.
74/A/151/4/18 zk 1048 pov 5 a 97 m2
</t>
  </si>
  <si>
    <t xml:space="preserve">Zemljište kč 3265/2 ko Orehovica gruntovn.č.
74/A/151/4/17 zk 1048 pov 42 m2
</t>
  </si>
  <si>
    <t xml:space="preserve">Zemljište kč 3265/3 ko Orehovica gruntovn.č.
74/A/151/4/16 zk 1048 pov 13 m2
</t>
  </si>
  <si>
    <t xml:space="preserve">Zemljište kč 3265/4 ko Orehovica gruntovn.č.
74/A/151/4/15 zk 1048 pov 82 m2
</t>
  </si>
  <si>
    <t xml:space="preserve">Zemljište kč 3265/6 ko Orehovica gruntovn.č.
74/A/151/4/13 zk 1048 pov 1 a 52 m2
</t>
  </si>
  <si>
    <t xml:space="preserve">Zemljište kč 3266/1 ko Orehovica gruntovn.č.
74/A/151/4/1 zk 1048 pov 19 a 23 m2
</t>
  </si>
  <si>
    <t xml:space="preserve">Zemljište kč 3266/2 ko Orehovica gruntovn.č.
74/A/151/4/2 zk 1048 pov 59 m2
</t>
  </si>
  <si>
    <t xml:space="preserve">Zemljište kč 3266/8 ko Orehovica gruntovn.č.
74/A/151/4/8 zk 1048 pov 1 a 47 m2
</t>
  </si>
  <si>
    <t xml:space="preserve">Zemljište kč 3266/5 ko Orehovica gruntovn.č.
74/A/151/4/5 zk 1048 pov 1 a 39 m2
</t>
  </si>
  <si>
    <t xml:space="preserve">Zemljište kč 3263/2 (dio) ko Orehovica gruntovn.č.
74/a/151/3/1 zk 1047 pov 55 m2
</t>
  </si>
  <si>
    <t xml:space="preserve">Zemljište kč 3263/3 (dio) ko Orehovica gruntovn.č.
74/a/151/3/2 zk 1047 pov 795 m2
</t>
  </si>
  <si>
    <t xml:space="preserve">Zemljište kč 3263/5 (dio) ko Orehovica gruntovn.č.
74/a/151/3/4 zk 1047 pov 2426 m2
</t>
  </si>
  <si>
    <t xml:space="preserve">Zemljište kč 3263/6  ko Orehovica gruntovn.č.
74/a/151/3/5 zk 1047 pov 163 m2
</t>
  </si>
  <si>
    <t xml:space="preserve">Zemljište kč 3263/7 (dio) ko Orehovica gruntovn.č.
74/a/151/3/6 zk 1047 pov 749 m2
</t>
  </si>
  <si>
    <t xml:space="preserve">Zemljište kč 3264/5 ko Orehovica gruntovn.č.
74/a/151/3/11 zk 1047 pov 20 m2
</t>
  </si>
  <si>
    <t xml:space="preserve">Zemljište kč 3264/4 ko Orehovica gruntovn.č.
74/a/151/3/12 zk 1047 pov 76 m2
</t>
  </si>
  <si>
    <t xml:space="preserve">Zemljište kč 3264/3 ko Orehovica gruntovn.č.
74/a/151/3/13 zk 1047 pov 98 m2
</t>
  </si>
  <si>
    <t xml:space="preserve">Zemljište kč 3263/4 (dio) ko Orehovica gruntovn.č.
74/a/151/3/3 zk 1047 pov 676 m2
</t>
  </si>
  <si>
    <t xml:space="preserve">Zemljište kč 3264/9 (dio) ko Orehovica gruntovn.č.
74/a/151/3/7 zk 1047 pov 84 m2
</t>
  </si>
  <si>
    <t xml:space="preserve">Zemljište kč 3263/9 ko Orehovica gruntovn.č.
74/a/151/3/8 zk 1047 pov 47 m2
</t>
  </si>
  <si>
    <t xml:space="preserve">Zemljište kč 3264/8  ko Orehovica gruntovn.č.
74/a/151/3/9 zk 1047 pov 811 m2
</t>
  </si>
  <si>
    <t xml:space="preserve">Zemljište kč 3264/6 (dio)  ko Orehovica gruntovn.č.
74/a/151/3/10 zk 1047 pov 230 m2
</t>
  </si>
  <si>
    <t xml:space="preserve">Zemljište kč 3263/1  ko Orehovica gruntovn.č.
74/a/151/2/1 zk 298 pov 1090 m2
</t>
  </si>
  <si>
    <t xml:space="preserve">Zemljište kč 3263/2 (dio)  ko Orehovica gruntovn.č.
74/a/151/2/2 zk 298 pov 54 m2
</t>
  </si>
  <si>
    <t xml:space="preserve">Zemljište kč 3263/4 (dio)  ko Orehovica gruntovn.č.
74/a/151/2/4 zk 298 pov 190 m2
</t>
  </si>
  <si>
    <t xml:space="preserve">Zemljište kč 3263/5 (dio) ko Orehovica gruntovn.č.
74/a/151/2/5 zk 298 pov 2427 m2
</t>
  </si>
  <si>
    <t xml:space="preserve">Zemljište kč 3263/8  ko Orehovica gruntovn.č.
74/a/151/2/7 zk 298 pov 534 m2
</t>
  </si>
  <si>
    <t xml:space="preserve">Zemljište kč 3264/7  ko Orehovica gruntovn.č.
74/a/151/2/8 zk 298 pov 402 m2
</t>
  </si>
  <si>
    <t xml:space="preserve">Zemljište kč 3264/6  ko Orehovica gruntovn.č.
74/a/151/2/9 zk 298 pov 271 m2
</t>
  </si>
  <si>
    <t xml:space="preserve">Zemljište kč 3263/3 (dio) ko Orehovica gruntovn.č.
74/a/151/2/3 zk 298 pov 227 m2
</t>
  </si>
  <si>
    <t xml:space="preserve">Zemljište kč 3263/7 (dio) ko Orehovica gruntovn.č.
74/a/151/2/6 zk 298 pov 1047 m2
</t>
  </si>
  <si>
    <t xml:space="preserve">Zemljište kč 1957/41  ko Orehovica gruntovn.č.
74/A/1/4/1/1/1/4/8 zk 2569 pov 1134 m2 - zona
Križopotje
</t>
  </si>
  <si>
    <t xml:space="preserve">Zemljište kč 1957/42  ko Orehovica gruntovn.č.
74/A/1/4/1/1/1/4/9 zk 2569 pov 1123 m2 - zona
Križopotje
</t>
  </si>
  <si>
    <t xml:space="preserve">Zemljište kč 1957/43  ko Orehovica gruntovn.č.
74/A/1/4/1/1/1/4/10 zk 2569 pov 1189 m2 - zona
Križopotje
</t>
  </si>
  <si>
    <t xml:space="preserve">Zemljište kč 1957/44  ko Orehovica gruntovn.č.
74/A/1/4/1/1/1/4/11 zk 2569 pov 1026 m2 - zona
Križopotje
</t>
  </si>
  <si>
    <t xml:space="preserve">Zemljište kč 1957/45  ko Orehovica gruntovn.č.
74/A/1/4/1/1/1/4/12 zk 2569 pov 999 m2 - zona
Križopotje
</t>
  </si>
  <si>
    <t xml:space="preserve">Zemljište kč 1957/46  ko Orehovica gruntovn.č.
74/A/1/4/1/1/1/4/13 zk 2569 pov 990 m2 - zona
Križopotje
</t>
  </si>
  <si>
    <t xml:space="preserve">Zemljište kč 1957/47  ko Orehovica gruntovn.č.
74/A/1/4/1/1/1/4/14 zk 2569 pov 990 m2 - zona
Križopotje
</t>
  </si>
  <si>
    <t xml:space="preserve">Zemljište kč 1957/48  ko Orehovica gruntovn.č.
74/A/1/4/1/1/1/4/15 zk 2569 pov 990 m2 - zona
Križopotje
</t>
  </si>
  <si>
    <t xml:space="preserve">Zemljište kč 1957/49  ko Orehovica gruntovn.č.
74/A/1/4/1/1/1/4/16 zk 2569 pov 990 m2 - zona
Križopotje
</t>
  </si>
  <si>
    <t xml:space="preserve">Zemljište kč 1957/50  ko Orehovica gruntovn.č.
74/A/1/4/1/1/1/4/17 zk 2569 pov 990 m2 - zona
Križopotje
</t>
  </si>
  <si>
    <t xml:space="preserve">Zemljište kč 1957/51  ko Orehovica gruntovn.č.
74/A/1/4/1/1/1/4/18 zk 2569 pov 990 m2 - zona
Križopotje
</t>
  </si>
  <si>
    <t xml:space="preserve">Zemljište kč 1957/52  ko Orehovica gruntovn.č.
74/A/1/4/1/1/1/4/19 zk 2569 pov 990 m2 - zona
Križopotje
</t>
  </si>
  <si>
    <t xml:space="preserve">Zemljište kč 1957/53  ko Orehovica gruntovn.č.
74/A/1/4/1/1/1/4/20 zk 2569 pov 1100 m2 - zona
Križopotje
</t>
  </si>
  <si>
    <t xml:space="preserve">Zemljište kč 1957/54  ko Orehovica gruntovn.č.
74/A/1/4/1/1/1/4/21 zk 2569 pov 1024 m2 - zona
Križopotje
</t>
  </si>
  <si>
    <t xml:space="preserve">Zemljište kč 1957/55  ko Orehovica gruntovn.č.
74/A/1/4/1/1/1/4/22 zk 2569 pov 1024 m2 - zona
Križopotje
</t>
  </si>
  <si>
    <t xml:space="preserve">Zemljište kč 1957/56  ko Orehovica gruntovn.č.
74/A/1/4/1/1/1/4/23 zk 2569 pov 1168 m2 - zona
Križopotje
</t>
  </si>
  <si>
    <t xml:space="preserve">Zemljište kč 1957/58  ko Orehovica gruntovn.č.
74/A/1/4/1/1/1/4/25 zk 2569 pov 1834 m2 - zona
Križopotje
</t>
  </si>
  <si>
    <t xml:space="preserve">Zemljište kč 1957/59  ko Orehovica gruntovn.č.
74/A/1/4/1/1/1/4/26 zk 2569 pov 1677 m2 - zona
Križopotje
</t>
  </si>
  <si>
    <t xml:space="preserve">Zemljište kč 1957/60  ko Orehovica gruntovn.č.
74/A/1/4/1/1/1/4/27 zk 2569 pov 1747 m2 - zona
Križopotje
</t>
  </si>
  <si>
    <t xml:space="preserve">Zemljište kč 1957/61  ko Orehovica gruntovn.č.
74/A/1/4/1/1/1/4/28 zk 2569 pov 1777 m2 - zona
Križopotje
</t>
  </si>
  <si>
    <t xml:space="preserve">Zemljište kč 1957/62  ko Orehovica gruntovn.č.
74/A/1/4/1/1/1/4/29 zk 2569 pov 1862 m2 - zona
Križopotje
</t>
  </si>
  <si>
    <t xml:space="preserve">Zemljište kč 1957/63  ko Orehovica gruntovn.č.
74/A/1/4/1/1/1/4/30 zk 2569 pov 1862 m2 - zona
Križopotje
</t>
  </si>
  <si>
    <t xml:space="preserve">Zemljište kč 1957/64  ko Orehovica gruntovn.č.
74/A/1/4/1/1/1/4/31 zk 2569 pov 1862 m2 - zona
Križopotje
</t>
  </si>
  <si>
    <t xml:space="preserve">Zemljište kč 1957/65  ko Orehovica gruntovn.č.
74/A/1/4/1/1/1/4/32 zk 2569 pov 1862 m2 - zona
Križopotje
</t>
  </si>
  <si>
    <t xml:space="preserve">Zemljište kč 1957/71  ko Orehovica gruntovn.č.
74/A/1/4/1/1/1/4/38 zk 2569 pov 213 m2 - zona
Križopotje
</t>
  </si>
  <si>
    <t xml:space="preserve">Zemljište kč 1957/72  ko Orehovica gruntovn.č.
74/A/1/4/1/1/1/4/39 zk 2569 pov 220 m2 - zona
Križopotje
</t>
  </si>
  <si>
    <t xml:space="preserve">Zemljište kč 1957/73  ko Orehovica gruntovn.č.
74/A/1/4/1/1/1/4/40 zk 2569 pov 229 m2 - zona
Križopotje
</t>
  </si>
  <si>
    <t xml:space="preserve">Zemljište kč 1957/74  ko Orehovica gruntovn.č.
74/A/1/4/1/1/1/4/41 zk 2569 pov 113 m2 - zona
Križopotje
</t>
  </si>
  <si>
    <t xml:space="preserve">Zemljište kč 1957/75  ko Orehovica gruntovn.č.
74/A/1/4/1/1/1/4/42 zk 2569 pov 110 m2 - zona
Križopotje
</t>
  </si>
  <si>
    <t xml:space="preserve">Zemljište kč 1957/76  ko Orehovica gruntovn.č.
74/A/1/4/1/1/1/4/43 zk 2569 pov 232 m2 - zona
Križopotje
</t>
  </si>
  <si>
    <t xml:space="preserve">Zemljište kč 1957/77  ko Orehovica gruntovn.č.
74/A/1/4/1/1/1/4/44 zk 2569 pov 174 m2 - zona
Križopotje
</t>
  </si>
  <si>
    <t xml:space="preserve">Zemljište kč 1957/79  ko Orehovica gruntovn.č.
74/A/1/4/1/1/1/4/46 zk 2569 pov 110 m2 - zona
Križopotje
</t>
  </si>
  <si>
    <t xml:space="preserve">Zemljište kč 1957/80  ko Orehovica gruntovn.č.
74/A/1/4/1/1/1/4/47 zk 2569 pov 40 m2 - zona
Križopotje
</t>
  </si>
  <si>
    <t xml:space="preserve">Zemljište kč 1957/80  ko Orehovica gruntovn.č.
74/A/1/4/1/1/1/4/2 zk 2530 pov 1993 m2  kč
1957/32- zona Križopotje
</t>
  </si>
  <si>
    <t xml:space="preserve">Zemljušte za izgradnju komunalne infrastrukture -
RN - zkul 2638 1-202 pov 5267,31 m2
</t>
  </si>
  <si>
    <t xml:space="preserve">Zemljište za izgradnju komunalne infrastrukture u
RN - zk ul 2673 pov 128 m2
</t>
  </si>
  <si>
    <t xml:space="preserve">Zemljište za izgr kom infr u romskom naselju zk ul
2693 140 čhv i 21 m2
</t>
  </si>
  <si>
    <t xml:space="preserve">Zemljište na kojem se nalaze svlačionice NK
Budućnost Podbrest 180 m2
</t>
  </si>
  <si>
    <t xml:space="preserve">Zemljište na kojem se nalazi društveni dom u Vulariji
ko Vularija 322 m2
</t>
  </si>
  <si>
    <t xml:space="preserve">Zemljište na kojem se nalazi grobna kuća u
Orehovici ko Orehovica kč 908; 81 m2
</t>
  </si>
  <si>
    <t xml:space="preserve">Zemljište na kojem se nalazi sportsko-vatrogasni
objekt u Orehovici zk 2458
</t>
  </si>
  <si>
    <t xml:space="preserve">Zemljište na kojem se nalazi zgrada Općine
Orehovica u Orehovici ko Podbrest kč 1635/1
</t>
  </si>
  <si>
    <t xml:space="preserve">Zemljište na kojem se nalazi dvorana pri OŠ
Orehovica ko Orehovica, zk 650, zkč 58/C/13/1/1
</t>
  </si>
  <si>
    <t xml:space="preserve">Zemljište na kojem se nalazi grobna kuća u
Podbrestu - 169 m2 ko Podbrest, zk 1366
</t>
  </si>
  <si>
    <t xml:space="preserve">Zemljište uz javnu površinu kč 347/B/1/1/1/1/5/1 u
naravi pašnjak pov 1421 m2 ko Vularija
</t>
  </si>
  <si>
    <t xml:space="preserve">Zemljište na kojem se nalazi objekat stare škole u
Orehvici sa pripadajućim školskim dvorištem pov
606 čhv kč 58/C/14 zkul 2514 ko Orehovica
</t>
  </si>
  <si>
    <t xml:space="preserve">Zemljište - put u romskom naselju zk ul 2630 kč
72/A/1/4/1/1/2/1/8  pov 61 čhv
</t>
  </si>
  <si>
    <t xml:space="preserve">Zemljište na kojem se nalazi dom kulture i
vatrogasno zemljište u Podbrestu
</t>
  </si>
  <si>
    <t xml:space="preserve">Zemljište na kojem se nalazi područna škola u
Podbrestu 102 m2
</t>
  </si>
  <si>
    <t xml:space="preserve">Zemljište vatrogasnog poligona ko Vularija
gruntovn.č. 347/B/1/1/1/6/1 zk 1094 pov 1217 čhv ili
4381 m2
</t>
  </si>
  <si>
    <t>Uredski objekt Stara škola-zgrada Općine</t>
  </si>
  <si>
    <t>Zgrada Područne škole Podbrest(36.2%)</t>
  </si>
  <si>
    <t xml:space="preserve">Objekat stare škole Orehovica na kč 58/C/14 zkul
2514 ko Orehovica bgp= 1011,20 m2 NGP=808,96
m2 s vanjskim uređenjem, priključcima i projektima
</t>
  </si>
  <si>
    <t>Dvorana pri Osnovnoj školi Orehovica</t>
  </si>
  <si>
    <t xml:space="preserve">Upravna građevina NK Croatia i Vatrogasno
spemište DVD Orehovica 903,03 m2
</t>
  </si>
  <si>
    <t xml:space="preserve">Svlačionice NK Budućnost Podbrest površine 180
m2
</t>
  </si>
  <si>
    <t xml:space="preserve">DOM KULTURE I VATROGASNO SPREMIŠTE U
PODBRESTU 660,64 m2
</t>
  </si>
  <si>
    <t>Grobna kuća u Orehovici</t>
  </si>
  <si>
    <t>Društveni dom Vularija 540,75 m2</t>
  </si>
  <si>
    <t>Poslovna zgrada Vularija pov 182 m2 kč 1166</t>
  </si>
  <si>
    <t>Nadstrešnica DVD Vularija  bruto pvršine 152,15 m2</t>
  </si>
  <si>
    <t>Asfalt sportskog igrališta u Vulariji 345 m2</t>
  </si>
  <si>
    <t>Rekonstruirana ulica A.G.Matoša</t>
  </si>
  <si>
    <t>Prometnica kod nove OŠ Orehovica</t>
  </si>
  <si>
    <t>Odvodnja u ulici S. Vojvode u Podbrestu</t>
  </si>
  <si>
    <t xml:space="preserve">Autobusno stajalište - Dom za psihički bolesne
odrasle osobe Orehovica
</t>
  </si>
  <si>
    <t xml:space="preserve">Prilazna cesta i parkiralište sportsko-vatrogasnom
objektu u Orehovici
</t>
  </si>
  <si>
    <t xml:space="preserve">Rekonstruirana dionica ŽC 2022 s odvodnjom
ob.voda
</t>
  </si>
  <si>
    <t xml:space="preserve">Dionica ceste Dravske ulice duljine 831,93 m i širine
3,00 m
</t>
  </si>
  <si>
    <t xml:space="preserve">Dionica ceste Frankopanske ulice u duljini 623,43 m
i širine 4,00 m
</t>
  </si>
  <si>
    <t xml:space="preserve">Dionica ceste Poljske ulice u duljini 249,61 m i širine
3,00 m
</t>
  </si>
  <si>
    <t xml:space="preserve">Dionica ceste ulice Augusta Cesarca u duljini
1.488,34 m i širine 3,00 m
</t>
  </si>
  <si>
    <t xml:space="preserve">Dionica ceste ulice Antuna Gustava Matoša u duljini
1.124,10 m i širine 5,00 m
</t>
  </si>
  <si>
    <t xml:space="preserve">Dionica ceste ukice Augusta Šenoe u duljini 109,52
m i širine 2,50 m
</t>
  </si>
  <si>
    <t xml:space="preserve">Dionica ceste ulice Braće Radić u duljini 400,00 m i
širine 3,50 m
</t>
  </si>
  <si>
    <t xml:space="preserve">Dionica ceste ulice Vinka Žganca u duljini 76,93 m i
širine 2,50 m
</t>
  </si>
  <si>
    <t xml:space="preserve">Dionica ceste ulice Josipa Slavenskog u duljini
774,27 m i širine 3,00 m
</t>
  </si>
  <si>
    <t>Sanacija Ul.Ljudevita Gaja u Orehovici</t>
  </si>
  <si>
    <t xml:space="preserve">Dionica ceste ulice Kralja Zvonimira u duljini 391,22
m i širine 4,00 m
</t>
  </si>
  <si>
    <t xml:space="preserve">Dionica ceste ulice Matije Gupca u duljini 201,81 m i
širine 2,50 m
</t>
  </si>
  <si>
    <t xml:space="preserve">Dionica ceste ulice Pavleka Miškine u duljini 114,88
m i širine 2,50 m
</t>
  </si>
  <si>
    <t xml:space="preserve">Dionica ceste ulice Dr. Ljudevita Gaja u duljini
298,00 m i širine 3,00 m
</t>
  </si>
  <si>
    <t xml:space="preserve">Dionica ceste ulice Vladimira Nazora duljini 1.169,01
m i širine 4,00 m
</t>
  </si>
  <si>
    <t xml:space="preserve">Dionica ceste ulice Braće Malek u Podbrestu u
duljini 250,01 m i širine 3,00 m
</t>
  </si>
  <si>
    <t xml:space="preserve">Dionica ceste Dravske ulice u Podbrestu u duljini
420,00 m i širine 5,00 m
</t>
  </si>
  <si>
    <t xml:space="preserve">Dionica ceste Prvomajske ulice u Podbrestu duljini
487,53 m i širine 2,50 m
</t>
  </si>
  <si>
    <t xml:space="preserve">Dionica ceste ulice Stjepana Vojvode u Podbrestu u
duljini 1.720,73 m i širine 5,00 m
</t>
  </si>
  <si>
    <t>Ugibalište autobusa - Vularija</t>
  </si>
  <si>
    <t xml:space="preserve">Dionica ceste Dravske ulice u Vulariji u duljini
663,09 m i širine 3,00 m
</t>
  </si>
  <si>
    <t xml:space="preserve">Dionica ceste ulice Dovrčice u Vulariji u duljini
759,83 m i širine 3,00 m
</t>
  </si>
  <si>
    <t xml:space="preserve">Dionica cesteulice Matije Gupca u Vulariji u duljini
1054,77 m i širine 2,50 m
</t>
  </si>
  <si>
    <t xml:space="preserve">Dionica ceste ulice Zrinskih u Vulariji u duljini 803,19
m i širine 3,00 m
</t>
  </si>
  <si>
    <t xml:space="preserve">CESTA 1-ROMSKO NASELJE-CVJETNA ULICA
805,54 M*4,00 I 4,50M
</t>
  </si>
  <si>
    <t xml:space="preserve">CESTA 2 - Romsko naselje - Đurđevdanska ulica
623,43 m *4,50 m
</t>
  </si>
  <si>
    <t xml:space="preserve">CESTA 3- Romsko naselje - Sportska ulica 167,93
m * 4,50 m
</t>
  </si>
  <si>
    <t xml:space="preserve">CESTA 4 - Romsko naselje - Vrtna ulica 136,48 m *
4,50 m
</t>
  </si>
  <si>
    <t xml:space="preserve">CESTA 5 - Romsko  naselje - Ulica dr. Franje
Tuđmana 74,57 m * 4,50 m
</t>
  </si>
  <si>
    <t>Produžetak Ulice Zrinskih u Vulariji</t>
  </si>
  <si>
    <t xml:space="preserve">CESTA 6 - Romsko naselje - Vladimira Nazora
686,76 m *4,50 i 5,00 m
</t>
  </si>
  <si>
    <t>CESTA 7 - Romsko naselje - Ilica 169,62 m * 4,50 m</t>
  </si>
  <si>
    <t xml:space="preserve">CESTA 8 - Romsko naselje - Vrtna ulica 98,92 m *
4,50 m
</t>
  </si>
  <si>
    <t xml:space="preserve">CESTA 9 - Romsko naselje - Vrtna ulica 106,54 m *
4,50 m
</t>
  </si>
  <si>
    <t xml:space="preserve">CESTA 10 - Romsko naselje - Hrvatskih branitelja
84,82 m * 4,50 m
</t>
  </si>
  <si>
    <t xml:space="preserve">CSTA 11 - Romsko naselje - Hrvatskih branitelja
135,65 m * 4,50 m
</t>
  </si>
  <si>
    <t xml:space="preserve">CESTA 12 - Romsko naselje - Međimurska ulica
74,33 m * 4,50 m
</t>
  </si>
  <si>
    <t xml:space="preserve">CESTA 13 - Romsko naselje - Ulica dr. Franje
Tuđmana 80,17 m *4,50 m
</t>
  </si>
  <si>
    <t xml:space="preserve">CESTA 14 - Romsko naselje - Spojna ulica 73,29 m
*4,50 m
</t>
  </si>
  <si>
    <t xml:space="preserve">CESTA 15 - Romsko naselje - Vladimira Nazora
96,76 m * 4,00 i 5,00 m
</t>
  </si>
  <si>
    <t>Rekonstrukcija Dravske ulice u Podbrestu</t>
  </si>
  <si>
    <t xml:space="preserve">CESTA 16 - Romsko naselje - Grofa Feštetića 70,72
m * 3,00 m
</t>
  </si>
  <si>
    <t xml:space="preserve">CESTA 17 - Romsko naselje - Grofa Feštetića 35,45
m * 3,00 m
</t>
  </si>
  <si>
    <t>Pješačko-biciklistička staza Podbrest</t>
  </si>
  <si>
    <t>Pješačko biciklistička staza Vularija</t>
  </si>
  <si>
    <t>Pješačko-biciklistička staza Orehovica</t>
  </si>
  <si>
    <t xml:space="preserve">Rekonstruirana dionica LC 20037 sa  uređenjem
pješačko-biciklističkih staza
</t>
  </si>
  <si>
    <t xml:space="preserve">Rekontrukcija LC 20037 s uređenjem
pješačko-biciklističkih staza u naselju Podbrest
</t>
  </si>
  <si>
    <t xml:space="preserve">Produžetak prometnice do romskog naselja u
Orehovici
</t>
  </si>
  <si>
    <t xml:space="preserve">Rekonstrukcija kružnog raskrižja u Orehovici na
ŽC2022/LC20037
</t>
  </si>
  <si>
    <t xml:space="preserve">ODVODNJA OB.VODA-BRAĆE RADIĆ I
J.SLAVENSKI-OREHOVI
</t>
  </si>
  <si>
    <t xml:space="preserve">Romsko naselje - Staza uz županijsku cestu 200,52
m * 2,00 m
</t>
  </si>
  <si>
    <t>Autobusno stajalište - romsko naselje- 1 kom</t>
  </si>
  <si>
    <t>Veterinarski punkt</t>
  </si>
  <si>
    <t>Kabel vanjske javne rasvjete</t>
  </si>
  <si>
    <t xml:space="preserve">Elektični stupovi sa kabelima - nova jr Vularija
31.07.2014 kom 1
</t>
  </si>
  <si>
    <t xml:space="preserve">Energetski učinkovita i ekološka javna rasvjeta na
području Općine Orehovica
</t>
  </si>
  <si>
    <t xml:space="preserve">Romsko naselje - Betonski stup sa XOO-ATG
2*16mm2(3m), zaštitnom plastičnom cijevi,žaruljom
Nav-E 70W, odvojenom izoliranom stezaljkom za
priključak na javnu mrežu 50 kom
</t>
  </si>
  <si>
    <t xml:space="preserve">Romsko naselje- Samostojeći ormarić za javnu
rasvjetu  sa 4 izlaza 3 kom
</t>
  </si>
  <si>
    <t xml:space="preserve">Romsko naselje - Kabel XPO 00_AY 4*50 mm2 0,6
kv (kabel duljine 7 m ) 3 kom
</t>
  </si>
  <si>
    <t xml:space="preserve">Romsko naselje - Osigurač visokog kapaciteta tip
2NVO 00gl 50A 9 kom
</t>
  </si>
  <si>
    <t xml:space="preserve">Romsko naselje- Osgurač visokog kapaciteta tip
2NVO 00 gl 25A
</t>
  </si>
  <si>
    <t>Nadstrešnice u Podbrestu</t>
  </si>
  <si>
    <t>Nadstrešnice u Vulariji</t>
  </si>
  <si>
    <t xml:space="preserve">Nadstrešnica autobusnog ugibališta kod Doma u
Orehovici
</t>
  </si>
  <si>
    <t>Šator u Romskom naselju</t>
  </si>
  <si>
    <t>Punkt u Podbrestu na kč 39879/43 površine 33 m2</t>
  </si>
  <si>
    <t>Printer Olivetti</t>
  </si>
  <si>
    <t>Printer Canon</t>
  </si>
  <si>
    <t>RAČUNALO ACER S MONITOROM I OPREMOM</t>
  </si>
  <si>
    <t>RAČINALO ACER 2  S MONITOROM I OPREMOM</t>
  </si>
  <si>
    <t>Fotokopirni aparat Konica Minolta</t>
  </si>
  <si>
    <t xml:space="preserve">RAČUNALO ACER VERITON SA MONITOROM 17"
LCD SA OPREMOM
</t>
  </si>
  <si>
    <t xml:space="preserve">OGLASNA PLOČA NA ZGRADI OPĆINE
OREHOVICA
</t>
  </si>
  <si>
    <t xml:space="preserve">Računalo ACER VERITON s monitorom 22" za
projekt ROKIC:DROM
</t>
  </si>
  <si>
    <t>ACER projektor P1200I (ROKIC:DROM) 1 kom</t>
  </si>
  <si>
    <t>Projektorsko platno 178*178 (ROKIC:DROM) 1 kom</t>
  </si>
  <si>
    <t xml:space="preserve">Acer aspire 7750G2416G64MNKK-W7
(ROKIC:DROM) 1 kom
</t>
  </si>
  <si>
    <t xml:space="preserve">Računalo DELL-3020 Opti Plex 3020- datum nabave
19.05.2014. s monitorom i microsoft office (Renata)
kom 1
</t>
  </si>
  <si>
    <t xml:space="preserve">Računalo HP 8200 CMT ELITE
i52400/4096/250/DVD sa Windowsima 7 (Načelnik)
1 kom - datum nabave 10.06.2015.
</t>
  </si>
  <si>
    <t xml:space="preserve">Zaštitni sistem NAs -Zyxel NSA325 v2 Media server
za 2xHDD 3,5" kom 1 + disk HDD za NAS 2 kom
datum nabave 10.06.2015
</t>
  </si>
  <si>
    <t>Stol konferencijski</t>
  </si>
  <si>
    <t>Fotelja kožna</t>
  </si>
  <si>
    <t>Stolica metalna</t>
  </si>
  <si>
    <t>STOLICA KOŽNA</t>
  </si>
  <si>
    <t>ORMAR 80/40/200 2/3 OTVORENI BUKVA 7 KOM</t>
  </si>
  <si>
    <t>ORMAR 80/40/200 OTVORENI IV bukva 3 kom</t>
  </si>
  <si>
    <t>FOTELJA P003    1 KOM</t>
  </si>
  <si>
    <t>RADNI STOL 160*80 PL 501 KOM 2</t>
  </si>
  <si>
    <t>SEGMENT 90 PL 581 I NOGA SEGMENTA</t>
  </si>
  <si>
    <t>RADNI STOL 120*80 PL 502 KOM 1</t>
  </si>
  <si>
    <t>ORMARIĆ S LADICAMA PL 551 KOM 2</t>
  </si>
  <si>
    <t>Umetak za konf.stol s postoljem 160*159 kpl 2</t>
  </si>
  <si>
    <t xml:space="preserve">Radni stol 160 x 80 PL 501 kom 1
Oprema ureda MO Podbrest
</t>
  </si>
  <si>
    <t xml:space="preserve">Ormarić s ladicama PL 551 (3 ladice) kom 2
Oprema ureda MO Podbrest
</t>
  </si>
  <si>
    <t xml:space="preserve">Konferencijski stol 220x100  542 kom 1
Oprema ureda MO Podbrest
</t>
  </si>
  <si>
    <t xml:space="preserve">Daktilo stolica BM 104-2  kom 1
Oprema ureda MO Podbrest
</t>
  </si>
  <si>
    <t xml:space="preserve">Konferencijska stolica IMPERIA  kom 56
Oprema ureda MO Podbrest
</t>
  </si>
  <si>
    <t xml:space="preserve">Ormar 80x40x200 2/3 staklo PL 603 kom 1
Oprema ureda MO Podbrest
</t>
  </si>
  <si>
    <t xml:space="preserve">Zidna vješalica    m 20
Oprema ureda MO Podbrest
</t>
  </si>
  <si>
    <t xml:space="preserve">Stol s metalnim postoljenm 180x90 kom 30
Oprema dvorane Društvenog doma u Podbrestu
</t>
  </si>
  <si>
    <t xml:space="preserve">Stol s metalnim postoljem 90x90 kom 30
Oprema dvorane Društvenog doma u Podbrestu
</t>
  </si>
  <si>
    <t xml:space="preserve">Tapecirana stolica s metalnim postoljem kom 254
Oprema dvorane Društvenog doma u Podbrestu
</t>
  </si>
  <si>
    <t xml:space="preserve">Fotelja uredska rj 7307 - JUO - datum nabave
16.02.2015
</t>
  </si>
  <si>
    <t xml:space="preserve">Stol s metalnim postoljem 180*90 Dom kulture
Vularija -nabava 19.11.2015  kom 18
</t>
  </si>
  <si>
    <t xml:space="preserve">Stol s metalnim postoljem 90*90  Dom kulture
Vularija - nabava 19.11.2015. kom 18
</t>
  </si>
  <si>
    <t xml:space="preserve">Tapecirana stolica s metalnim postoljem IMPERIA
Dom kulture Vularija, nabava 19.11.2015. kom 162
</t>
  </si>
  <si>
    <t xml:space="preserve">Tapecirana stolica s metalnim postoljem i
rukohvatom Dom kulture Vularija, nabava
19.11.2015. kom 18
</t>
  </si>
  <si>
    <t xml:space="preserve">Zidna vješalica Dom kulture Vularija, nabava
19.11.2015. kom 15
</t>
  </si>
  <si>
    <t xml:space="preserve">Koš za smeće metalni Dom kulture Vularija, nabava
19.11.2015. kom 6
</t>
  </si>
  <si>
    <t xml:space="preserve">Garderobna klupa sa vješ.dužine 2m Dom kulture
Vularija, nabava 19.11.2015. kom 3
</t>
  </si>
  <si>
    <t xml:space="preserve">Garderobna klupa sa vješ.dužine 1,5m Dom kulture
Vularija, nabava 19.11.2015. kom 1
</t>
  </si>
  <si>
    <t xml:space="preserve">Stol za računalo 120*80 Dom kulture Vularija,
nabava 19.11.2015. kom 1
</t>
  </si>
  <si>
    <t xml:space="preserve">Ormarić s ladicama pokretni Dom kulture Vularija,
nabava 19.11.2015. kom 1
</t>
  </si>
  <si>
    <t xml:space="preserve">Radna stolica Dom kulture Vularija, nabava
19.11.2015. kom 1
</t>
  </si>
  <si>
    <t xml:space="preserve">Ormar vitrina 80*40*200 2/3 staklo Dom kulture
Vularija, nabava 19.11.2011. kom 1
</t>
  </si>
  <si>
    <t xml:space="preserve">Konferencijski stol ovalni 340*100 Dom kulture
Vularija, nabava 19.11.2015. kom 1
</t>
  </si>
  <si>
    <t xml:space="preserve">Ormar 80*40*200 3/4 otvoreni Dom kulture Vularija,
nabava 19.11.2015. kom 2
</t>
  </si>
  <si>
    <t xml:space="preserve">Tapecirana stolica s metalnim postoljem IMPERIA
Dom kulture Vularija, nabava 19.11.2015. kom 12
</t>
  </si>
  <si>
    <t xml:space="preserve">Garderobna klupa sa vješalicama dužine 2m s
policom za čizme i policom za kacige Dom kulture
Vularija, nabava 19.11.2015. kom 4
</t>
  </si>
  <si>
    <t>Korito za cvijeće</t>
  </si>
  <si>
    <t>Stalaža metalna</t>
  </si>
  <si>
    <t>Govornica sa natpisom i grbom - 1 kom</t>
  </si>
  <si>
    <t>Diktafon Olympus VN-4100PC</t>
  </si>
  <si>
    <t>Punjač baterija Sony BCG 34 HTD2L</t>
  </si>
  <si>
    <t xml:space="preserve">Aparat za uvez UNIBINDER 7.1 + CRIMPERM kom
sa ormarićem UNITOWER - bijeli 1 kom - datum
nabave 20.02.2015
</t>
  </si>
  <si>
    <t>Komunikacijska oprema</t>
  </si>
  <si>
    <t>Telefoni i ostali komunikacijski uređaji</t>
  </si>
  <si>
    <t>Uređaji</t>
  </si>
  <si>
    <t xml:space="preserve">KOMPLET RAZGLASA SA STALKOM ZA
GROBLJE OREH.-VULAR
</t>
  </si>
  <si>
    <t xml:space="preserve">Komplet dodatnog razgrlasa za groblje
Podbrest-Sveti Križ
</t>
  </si>
  <si>
    <t xml:space="preserve">Kontejner uredski 6055x2435x2800 mm kom 2
nabava 14.10.2015
</t>
  </si>
  <si>
    <t>Radna ploča - projekt Gastrostart kom 1 31.12.2015</t>
  </si>
  <si>
    <t xml:space="preserve">Sudoper sa slavinom t+h dvoručna  projekt
Gastrostart kom 2 31.12.2015
</t>
  </si>
  <si>
    <t xml:space="preserve">Candy kuhinjska napa CFT 610/2w  projekt
Gastrostart kom 5 31.12.2015
</t>
  </si>
  <si>
    <t xml:space="preserve">Gorenje grijalo vode -  projekt Gastrostart kom 1
31.12.2015
</t>
  </si>
  <si>
    <t xml:space="preserve">Cijev za plin s regulatorom tlaka  projekt Gastrostart
kom 2 31.12.2015
</t>
  </si>
  <si>
    <t xml:space="preserve">Flex Al cijev gi 125 L500-2500 mm  projekt
Gastrostart kom 5 31.12.2015
</t>
  </si>
  <si>
    <t xml:space="preserve">Umivaonik s mješalicom  projekt Gastrostart kom 1
31.12.2015
</t>
  </si>
  <si>
    <t>Tepih  projekt Gastrostart m2 35 2 31.12.2015</t>
  </si>
  <si>
    <t xml:space="preserve">Štednjak SP5504pBL3 -  projekt Gastrostart kom 2
31.12.2015
</t>
  </si>
  <si>
    <t xml:space="preserve">Ugradbeno kuhalo UKE6040NCE2  projekt
Gastrostart kom 3 31.12.2015
</t>
  </si>
  <si>
    <t xml:space="preserve">Hladnjak komb HC1A60 -  projekt Gastrostart kom 1
31.12.2015
</t>
  </si>
  <si>
    <t xml:space="preserve">Ledenica L1A 60 260.BB -  projekt Gastrostart kom
1 31.12.2015
</t>
  </si>
  <si>
    <t>Rezno kučište Combi 112</t>
  </si>
  <si>
    <t>Prikolica HQ Profi</t>
  </si>
  <si>
    <t>Puhač lišća H380BTS kom 1</t>
  </si>
  <si>
    <t xml:space="preserve">Trimer HUSQVARNA 143 R-II - 1 kom kupljen dana
29.07.2013
</t>
  </si>
  <si>
    <t xml:space="preserve">Malčer 1,60-2011 rotacioni kom1 sa kotačem
malčera kpl 1 i kardanom roto malčera kom 1
kupljeni dana 30.04.2014
</t>
  </si>
  <si>
    <t xml:space="preserve">Kosilica HUSQVARNA R 152 SV HONDA kom 1 s
maticom deflektora vijkom nosača seflektora i
spremnikom goriva ČESI 5l
</t>
  </si>
  <si>
    <t>Parkovni traktor SD CUB Cadet RZT 54  kom 1</t>
  </si>
  <si>
    <t>Prometni znakovi</t>
  </si>
  <si>
    <t xml:space="preserve">Smeđa turistička signalizacija - Interpretacijske
ploče - ROKIC:DROM - 2 kom
</t>
  </si>
  <si>
    <t xml:space="preserve">Romsko naselje - Znak B01- nailazak na cestu s
prednošću prolaska 16 kom
</t>
  </si>
  <si>
    <t xml:space="preserve">Romsko naselje - Zbak B02 - Stop 9 kom
-
</t>
  </si>
  <si>
    <t xml:space="preserve">Romsko naselje - Znak c02 - obilježeni pješaćki
prijelaz 4 kom
</t>
  </si>
  <si>
    <t>Romsko naselje - Znak C 70 - slijepa ulica 2 kom</t>
  </si>
  <si>
    <t>Kontejner - skladište - Movex Box 4000*2200*2200</t>
  </si>
  <si>
    <t>Info ploča 200*100 s kartom općine i info displejem</t>
  </si>
  <si>
    <t>Originalna skica sliko-reljefa iz župne crkve 100 x 70</t>
  </si>
  <si>
    <t xml:space="preserve">Djela likovnih umjetnika - Kamenje - kompozicija -
ulje na platnu - autor: Danijel Drvenkar
</t>
  </si>
  <si>
    <t>Projekt ukupnog razvoja Općine Orehovica</t>
  </si>
  <si>
    <t xml:space="preserve">Posebna geodetska podloga za potrebe projektiranja
u zoni KRIŽOPOTJE
</t>
  </si>
  <si>
    <t xml:space="preserve">Idejni projekt za novoplanirani koridor UK1, UK2 i
UK3, proširenje i rekonstrukciju UK4 i UK5, kaoi
izvedba PS i PBS, PP
</t>
  </si>
  <si>
    <t xml:space="preserve">Idejni projekt oborinske odvodnje za UK1, UK2 i
UK3 stambene zone Križopotje, Orehovica br teh dn
89/2013-OO
</t>
  </si>
  <si>
    <t xml:space="preserve">Idejni projekt sanitarne odvodnje za UK1, UK2 i UK3
stambene zone Križopotje, Orehovica br teh dn
91/2013-SO
</t>
  </si>
  <si>
    <t xml:space="preserve">Glavni projekt sa troškovnikom za projekt
prometnica u zoni Križopotje
</t>
  </si>
  <si>
    <t xml:space="preserve">Izvedbeni projekt sanitarne i oborinske odvodnje za
UK1, UK2 i UK3 zone Križopotje
</t>
  </si>
  <si>
    <t xml:space="preserve">Izrada izvedbenog projekta prometnica za UK1,UK2
i UK3 zone Križopotje
</t>
  </si>
  <si>
    <t>Revitalizacija potoka Jezerčica u turističke svrhe</t>
  </si>
  <si>
    <t>Pregled čestica poljoprivrednog zemljišta – Općina Orehovica</t>
  </si>
  <si>
    <t>Čestice su u vlasništvu Republike Hrvatske, a obuhvaćene su Programom raspolaganja poljoprivrednim zemljištem u vlasništvu Republike Hrvatske za Općinu Orehovica.</t>
  </si>
  <si>
    <t>k.o.</t>
  </si>
  <si>
    <t>Br.čestice</t>
  </si>
  <si>
    <t>Površina</t>
  </si>
  <si>
    <t>Napomena</t>
  </si>
  <si>
    <t>ha</t>
  </si>
  <si>
    <t>a</t>
  </si>
  <si>
    <t>m2</t>
  </si>
  <si>
    <t>Orehovica</t>
  </si>
  <si>
    <t>378,379,380,381</t>
  </si>
  <si>
    <t>900/1</t>
  </si>
  <si>
    <t>1957/1</t>
  </si>
  <si>
    <t>Zakup do 2030.</t>
  </si>
  <si>
    <t>1957/34</t>
  </si>
  <si>
    <t>1957/81</t>
  </si>
  <si>
    <t>1957/82</t>
  </si>
  <si>
    <t>2528/1 (dio)</t>
  </si>
  <si>
    <t>zakup do 31.12.2031</t>
  </si>
  <si>
    <t>3705 (dio)</t>
  </si>
  <si>
    <t>1545/1</t>
  </si>
  <si>
    <t>Podbrest</t>
  </si>
  <si>
    <t>2986/2</t>
  </si>
  <si>
    <t>3148/1</t>
  </si>
  <si>
    <t>3148/10/10</t>
  </si>
  <si>
    <t>3276/2</t>
  </si>
  <si>
    <t>3986/3</t>
  </si>
  <si>
    <t>3987/1</t>
  </si>
  <si>
    <t>3987/3</t>
  </si>
  <si>
    <t>4355/42</t>
  </si>
  <si>
    <t>4355/43</t>
  </si>
  <si>
    <t>4355/60</t>
  </si>
  <si>
    <t>Vularija</t>
  </si>
  <si>
    <t>1480/15</t>
  </si>
  <si>
    <t>1480/1</t>
  </si>
  <si>
    <t>Čestice u vlasništvu Općine Orehovcia</t>
  </si>
  <si>
    <t>1957/39</t>
  </si>
  <si>
    <t>1957/41</t>
  </si>
  <si>
    <t>1957/42</t>
  </si>
  <si>
    <t>1957/43</t>
  </si>
  <si>
    <t>1957/44</t>
  </si>
  <si>
    <t>1957/45</t>
  </si>
  <si>
    <t>1957/46</t>
  </si>
  <si>
    <t>1957/47</t>
  </si>
  <si>
    <t>1957/48</t>
  </si>
  <si>
    <t>1957/49</t>
  </si>
  <si>
    <t>1957/50</t>
  </si>
  <si>
    <t>1957/51</t>
  </si>
  <si>
    <t>1957/52</t>
  </si>
  <si>
    <t>1957/53</t>
  </si>
  <si>
    <t>1957/54</t>
  </si>
  <si>
    <t>1957/55</t>
  </si>
  <si>
    <t>1957/56</t>
  </si>
  <si>
    <t>1957/57</t>
  </si>
  <si>
    <t>1957/58</t>
  </si>
  <si>
    <t>1957/59</t>
  </si>
  <si>
    <t>1957/60</t>
  </si>
  <si>
    <t>1957/61</t>
  </si>
  <si>
    <t>1957/62</t>
  </si>
  <si>
    <t>1957/63</t>
  </si>
  <si>
    <t>1957/64</t>
  </si>
  <si>
    <t>1957/65</t>
  </si>
  <si>
    <t>1957/32</t>
  </si>
  <si>
    <t>1957/37</t>
  </si>
  <si>
    <t>1957/38</t>
  </si>
  <si>
    <t>1957/83</t>
  </si>
  <si>
    <t>1957/84</t>
  </si>
  <si>
    <t>1957/85</t>
  </si>
  <si>
    <t>1957/86</t>
  </si>
  <si>
    <t>1957/87</t>
  </si>
  <si>
    <t>1957/26 dio</t>
  </si>
  <si>
    <t>Dio za potrebe NK Croatie i OŠ Orehovica</t>
  </si>
  <si>
    <t>Dobiveno nasljeđivanjem od Turk Karoline</t>
  </si>
  <si>
    <t>ko Vularija</t>
  </si>
  <si>
    <t>zk.ul 289 kč 306/c oranica i senokoša Doveršćica</t>
  </si>
  <si>
    <t>površine 2 jutra i 17 čhv u 1/14 dijela</t>
  </si>
  <si>
    <t xml:space="preserve">zk.ul. 293 senokoša </t>
  </si>
  <si>
    <t>površine 914 čhv u 1/4 dijela</t>
  </si>
  <si>
    <t>Dobiveno nasljeđivanjem od Antuna Pintara, nepoznat broj k.č. prema katastru</t>
  </si>
  <si>
    <t>k.o. Orehovica</t>
  </si>
  <si>
    <t>zk.ul. 288, k.č. 492/a/1</t>
  </si>
  <si>
    <t>površine 482 čhv</t>
  </si>
  <si>
    <t>zk.ul. 1613, k.č. 72/b/83/1</t>
  </si>
  <si>
    <t>površine 493 čhv</t>
  </si>
  <si>
    <t xml:space="preserve">konto </t>
  </si>
  <si>
    <t>broj zk uloška</t>
  </si>
  <si>
    <t>broj čestice</t>
  </si>
  <si>
    <t>ko</t>
  </si>
  <si>
    <t>površina</t>
  </si>
  <si>
    <t>3074/2-dio i 3075/11742-dio</t>
  </si>
  <si>
    <t>42/c/53/2, 42/c/53/3, 42/c/52/4</t>
  </si>
  <si>
    <t>3989/49</t>
  </si>
  <si>
    <t>10/1/2</t>
  </si>
  <si>
    <t>74/A/151/1/1</t>
  </si>
  <si>
    <t>74/A/151/1/9</t>
  </si>
  <si>
    <t>74/A/151/1/10</t>
  </si>
  <si>
    <t>74/A/151/1/2</t>
  </si>
  <si>
    <t>74/A/151/1/4</t>
  </si>
  <si>
    <t>74/A/151/1/5</t>
  </si>
  <si>
    <t>74/A/151/1/6</t>
  </si>
  <si>
    <t>1957/26</t>
  </si>
  <si>
    <t>193/A</t>
  </si>
  <si>
    <t>1957/80</t>
  </si>
  <si>
    <t>3265/1</t>
  </si>
  <si>
    <t>3265/2</t>
  </si>
  <si>
    <t>3265/3</t>
  </si>
  <si>
    <t>3265/4</t>
  </si>
  <si>
    <t>3265/6</t>
  </si>
  <si>
    <t>3266/1</t>
  </si>
  <si>
    <t>3266/2</t>
  </si>
  <si>
    <t>3266/8</t>
  </si>
  <si>
    <t>3266/5</t>
  </si>
  <si>
    <t>3263/2-dio</t>
  </si>
  <si>
    <t>3263/3-dio</t>
  </si>
  <si>
    <t>3263/5-dio</t>
  </si>
  <si>
    <t>3263/6</t>
  </si>
  <si>
    <t>3263/7-dio</t>
  </si>
  <si>
    <t>3264/5</t>
  </si>
  <si>
    <t>3264/4</t>
  </si>
  <si>
    <t>3263/4</t>
  </si>
  <si>
    <t>3264/9</t>
  </si>
  <si>
    <t>3263/9</t>
  </si>
  <si>
    <t>3264/8</t>
  </si>
  <si>
    <t>3264/6-dio</t>
  </si>
  <si>
    <t>3263/1</t>
  </si>
  <si>
    <t>3263/4-dio</t>
  </si>
  <si>
    <t>3263/8-ko</t>
  </si>
  <si>
    <t>3264/7</t>
  </si>
  <si>
    <t>3264/6</t>
  </si>
  <si>
    <t>orehovica</t>
  </si>
  <si>
    <t>1957/71</t>
  </si>
  <si>
    <t>1957/72</t>
  </si>
  <si>
    <t>1957/73</t>
  </si>
  <si>
    <t>1957/74</t>
  </si>
  <si>
    <t>1957/75</t>
  </si>
  <si>
    <t>1957/76</t>
  </si>
  <si>
    <t>1957/77</t>
  </si>
  <si>
    <t>1957/79</t>
  </si>
  <si>
    <t>2638 1-202</t>
  </si>
  <si>
    <t>1635/1</t>
  </si>
  <si>
    <t>58/C/13/1/1</t>
  </si>
  <si>
    <t>347/B/1/1/1/1/5/1</t>
  </si>
  <si>
    <t>58/C/14</t>
  </si>
  <si>
    <t>72/A/1/4/1/1/2/1/8</t>
  </si>
  <si>
    <t>347/B/1/1/1/6/1</t>
  </si>
  <si>
    <t>bgp=1011,20 ngp=808,96</t>
  </si>
  <si>
    <t>39879/43</t>
  </si>
  <si>
    <t>MEĐIMURJE-PLIN</t>
  </si>
  <si>
    <t>HRVATSKI RADIO ČAKOVEC</t>
  </si>
  <si>
    <t>KOMADA</t>
  </si>
  <si>
    <t>15 m2</t>
  </si>
  <si>
    <t>33 m2</t>
  </si>
  <si>
    <t>k o</t>
  </si>
  <si>
    <t>Naziv društva s ograničenom odgovornošću</t>
  </si>
  <si>
    <t>Sjedište dioničkog društva</t>
  </si>
  <si>
    <t>OIB</t>
  </si>
  <si>
    <t>Temeljni kapital</t>
  </si>
  <si>
    <t>Valuta</t>
  </si>
  <si>
    <t>% vlas. Općine Orehovica</t>
  </si>
  <si>
    <t>MEĐIMUSKE VODE</t>
  </si>
  <si>
    <t>Čakovec</t>
  </si>
  <si>
    <t>Vlasništvo Općine Orehovica</t>
  </si>
  <si>
    <t>kn</t>
  </si>
  <si>
    <t>GKP ČAKOM</t>
  </si>
  <si>
    <t>55 m2</t>
  </si>
  <si>
    <t>Vrijednost</t>
  </si>
  <si>
    <t>širina</t>
  </si>
  <si>
    <t>dužina</t>
  </si>
  <si>
    <t>4 i 4,5</t>
  </si>
  <si>
    <t>4,5 i 5</t>
  </si>
  <si>
    <t>4 i 5</t>
  </si>
  <si>
    <t>3 m2</t>
  </si>
  <si>
    <t>110 m2 i 103,30m2</t>
  </si>
  <si>
    <t>169 m2</t>
  </si>
  <si>
    <t>3m2</t>
  </si>
  <si>
    <t>kom</t>
  </si>
  <si>
    <t>862,31 m2</t>
  </si>
  <si>
    <t>72/A/1/4/1/1/2/2/1</t>
  </si>
  <si>
    <t>77/10/b/2</t>
  </si>
  <si>
    <t>342/b/2/1</t>
  </si>
  <si>
    <t>10/1/6</t>
  </si>
  <si>
    <t>95/a/1/2</t>
  </si>
  <si>
    <t>POSLOVNI UDJELI U TRGOVAČKIM DRUŠTVIMA</t>
  </si>
  <si>
    <t>GRAĐEVINSKO ZEMLJIŠTE</t>
  </si>
  <si>
    <t>Ostala zemljišta</t>
  </si>
  <si>
    <t>NERAZVRSTANE CESTE</t>
  </si>
  <si>
    <t>JAVNA RASVJETA</t>
  </si>
  <si>
    <t>RBR</t>
  </si>
  <si>
    <t>POSLOVNI PROSTORI</t>
  </si>
  <si>
    <t>Ostali objekti</t>
  </si>
  <si>
    <t>Umjetnička djela</t>
  </si>
  <si>
    <t>čestica dana na privremeno korištenje do 25.05.2021. godine</t>
  </si>
  <si>
    <t>ŠKOLSKA ULICA OREHOVICA</t>
  </si>
  <si>
    <t>Lokacija - šifra</t>
  </si>
  <si>
    <t>Naturalno</t>
  </si>
  <si>
    <t>(količinski)</t>
  </si>
  <si>
    <t>Knjižno Stanje</t>
  </si>
  <si>
    <t>Metalni vruće pocinčani stup javne rasvjete visine 6 m sa svim potrebnim spojnim i montažnim elementima</t>
  </si>
  <si>
    <t>17 kom</t>
  </si>
  <si>
    <t>Cestovna svjetiljka – tijelo izrađeno iz aluminija za snage LED modula od 21 do 72W</t>
  </si>
  <si>
    <t>Kabel NAYY-j 40x25 mm</t>
  </si>
  <si>
    <t>2 0,6/1 kv</t>
  </si>
  <si>
    <t>564 m</t>
  </si>
  <si>
    <t>Energetski učinkovita i ekološka javna rasvjeta na području općine Orehovica</t>
  </si>
  <si>
    <t>Projektna dokumentacija</t>
  </si>
  <si>
    <t>Izmjene i dopune PPUO 2016</t>
  </si>
  <si>
    <t>Staze i ograda na groblju u Orehovici</t>
  </si>
  <si>
    <t>Staze i ograda na groblju u Podbrestu</t>
  </si>
  <si>
    <t>- prometna signalizacija – nabava 10/2016</t>
  </si>
  <si>
    <t>Imovina</t>
  </si>
  <si>
    <t>Trokut – raskrižje s cestom s prednošću prolaska dim. 90 x 90 x 90 cm</t>
  </si>
  <si>
    <t>Trokut – raskrižje s cestom s prednošću prolaska dim. 90 x 90 x 90 cm + stup od 2,5 m sa betonskom posteljom</t>
  </si>
  <si>
    <t>Stop – obvezno zaustavljanje dim. 60 cm</t>
  </si>
  <si>
    <t>Stop – obvezno zaustavljanje dim. 60 cm  + – stup od 2,5 m sa betonskom posteljom</t>
  </si>
  <si>
    <t>Max 5 t  zabrana prometa za vozila čija ukupna masa prelazi određenu masu dim 60</t>
  </si>
  <si>
    <t>Obavijest „samo za stanare“ dim 30 x 30 (uz 5)</t>
  </si>
  <si>
    <t>Max 5 t  zabrana prometa za vozila čija ukupna masa prelazi određenu masu dim 60 + stup od 2,5 m sa betonskim postoljem</t>
  </si>
  <si>
    <t>Obavijest „samo za stanare“ dim 60 x 30 (uz 5)</t>
  </si>
  <si>
    <t xml:space="preserve">Ugradnja prometnih znakova </t>
  </si>
  <si>
    <t xml:space="preserve">Skidanje oštećenih i postava novih znakova </t>
  </si>
  <si>
    <t xml:space="preserve">Hladnjak sa škrinjom </t>
  </si>
  <si>
    <t>1 kom</t>
  </si>
  <si>
    <t>GIS Axiom Memento</t>
  </si>
  <si>
    <t>Oprema za protupožarnu zaštitu DVD Podbrest</t>
  </si>
  <si>
    <t>CIJEV TLAČNA TIP DOBRA 52/15 m sa spojnicama  10 kom</t>
  </si>
  <si>
    <t>Cijev tlačna tip dobra 75/15 sa spojnicama 2 kom</t>
  </si>
  <si>
    <t>Mlaznica turbomatic 52 1 kom</t>
  </si>
  <si>
    <t>Nastavak za pjenu mlaznice turbomatic 1 kom</t>
  </si>
  <si>
    <t>101406 nastavak hidrantski tip b/2c 1 kom</t>
  </si>
  <si>
    <t>Ključ za podzemni hidrant –1 kom</t>
  </si>
  <si>
    <t>Svjetiljka akumulatorska 1 kom</t>
  </si>
  <si>
    <t>Kaciga vatrogasna 10 kom</t>
  </si>
  <si>
    <t>Vatrogasni aparat s6 5 kom</t>
  </si>
  <si>
    <t>Vatrogasni aparat s9 1 kom</t>
  </si>
  <si>
    <t>Uplata za opremu 25.000,00 – 15.12.2008.</t>
  </si>
  <si>
    <t>Oprema za protupožarnu zaštitu DVD Vularija</t>
  </si>
  <si>
    <t>Rn br 1/208- cijevi i šljemovi (12.019,54 kn)</t>
  </si>
  <si>
    <t>Uplata za opremu 15.12.2008 – 3.000,00 kn</t>
  </si>
  <si>
    <t>Endress pumpe za vodu 1 kom DVD  Orehovica, 1 kom   DVD Podbrest, 1 kom DVD Vularija</t>
  </si>
  <si>
    <t>Crijevo fi 75 rebrasto 18 m</t>
  </si>
  <si>
    <t>Oprema za civilnu zaštitu  DVD Orehovica</t>
  </si>
  <si>
    <t>Prelaznica 75/52 mm (B/C) kovana kom 2</t>
  </si>
  <si>
    <t>Rukavice intervencijske „Angel PBI“ EN659:2004+A1:2008 par 4</t>
  </si>
  <si>
    <t>Palica STOP mala obična kom 2</t>
  </si>
  <si>
    <t>Aparat vatrogasni V25 Felix (naprtnjača) kom 1</t>
  </si>
  <si>
    <t>Torbica prve pomoći  prazna kom 1</t>
  </si>
  <si>
    <t>Punjenje za ormarić prve pomoći – kom 1</t>
  </si>
  <si>
    <t>Poluga – pajser 1000 mm unior 300b kom 1</t>
  </si>
  <si>
    <t>Poveznica za cijevi fi 52 kom 2</t>
  </si>
  <si>
    <t>Poveznica za cijevu fi 75 kom 2</t>
  </si>
  <si>
    <t>Oprema za civilnu zaštitu  DVD Podbrest</t>
  </si>
  <si>
    <t>Cijev tlačna fi 52/15 m kom 4</t>
  </si>
  <si>
    <t>Cijev tlačna fi 75/15 m kom 2</t>
  </si>
  <si>
    <t>Hidrantski nastavak B/2C (E) kom 1</t>
  </si>
  <si>
    <t>Mlaznica fi 52 na zasun PVC kom 2</t>
  </si>
  <si>
    <t>Ključ za podzemni hidrant Fe-34 (T) kom 2</t>
  </si>
  <si>
    <t>Čizme ribarske Waders Max 400P/S5 (č/k, č/t) za spašavanje u poplavama  par 2</t>
  </si>
  <si>
    <t>Držač cijevi kom 2</t>
  </si>
  <si>
    <t>Rukavice intervencijske „Angel PBI“ EN659:2004+A1:2008 par 7</t>
  </si>
  <si>
    <t>Oprema za civilnu zaštitu  DVD Vularija</t>
  </si>
  <si>
    <t>Cijev tlačna fi 52/15 m kom 6</t>
  </si>
  <si>
    <t>Ključ za podzemni hidrant Fe-34 (T) kom 1</t>
  </si>
  <si>
    <t>Uže za usisni vod  kom 2</t>
  </si>
  <si>
    <t>Torbica za uže usisnoga voda  prazna kom 2</t>
  </si>
  <si>
    <t>Karabiner 8x80 DIN 5299C kom 2</t>
  </si>
  <si>
    <t>Oprema za civilnu zaštitu  DVD Orehovica nabava 11.02.2015</t>
  </si>
  <si>
    <t>Ljestve AL trodjelne 3X14 PROFY visina 412-1034-34,5 kg EN 131 nosivost 150 kg kom 1</t>
  </si>
  <si>
    <t>Oprema za civilnu zaštitu  DVD Vularija nabava  27.01.2015 i 11.02.2015</t>
  </si>
  <si>
    <t>Svjetiljka-bljeskalica CRYstal 8 LED (magneta) 12/24 V kom 1</t>
  </si>
  <si>
    <t>Hidrantski nastavak b/2c (E) kom 1</t>
  </si>
  <si>
    <t>DVD PODBREST    Nabava 12/2016</t>
  </si>
  <si>
    <t>OPREMA</t>
  </si>
  <si>
    <t>KOM</t>
  </si>
  <si>
    <t>Jedinična cijena</t>
  </si>
  <si>
    <t xml:space="preserve"> Ukupno sa PD V-om </t>
  </si>
  <si>
    <t>Svjetiljka SURVIVOR  LED, 230 V, 12 V ATEX</t>
  </si>
  <si>
    <t>Razdjelnica trodjelna B/B2C na ventil</t>
  </si>
  <si>
    <t xml:space="preserve">Rukavice intervencijske „Chelsea“ HRN </t>
  </si>
  <si>
    <t>EN659:2004+A1:2008</t>
  </si>
  <si>
    <t>Crpka muljna PEDROLLO MCm 20/50 N=1,5 kW s plovkom</t>
  </si>
  <si>
    <t xml:space="preserve">DVD-a Vularija  </t>
  </si>
  <si>
    <r>
      <t xml:space="preserve"> </t>
    </r>
    <r>
      <rPr>
        <b/>
        <sz val="12"/>
        <color rgb="FF000000"/>
        <rFont val="Times New Roman"/>
        <family val="1"/>
        <charset val="238"/>
      </rPr>
      <t>Ukupno sa PD V-om</t>
    </r>
  </si>
  <si>
    <t>Ljestve AL dvodjelne na izvlačenje užetom 4,55-7,66m</t>
  </si>
  <si>
    <t>Cijevi tlačne fi 75/20m sa sp.XF (VT)</t>
  </si>
  <si>
    <t>Cijev tlačna fi 52/15m sa sp. Dobra</t>
  </si>
  <si>
    <t>Razdjelnica trodjelna B/B2C (VT-E)</t>
  </si>
  <si>
    <t>Hidrantski nastavak B/2C (VT-E)</t>
  </si>
  <si>
    <t>Ključ za podzemni hidrant Fe-34 T</t>
  </si>
  <si>
    <t>Mlaznica fi 52 na zasun PVC (VT)</t>
  </si>
  <si>
    <t>Mlaznica fi 52 obična PVC sa spojnicom</t>
  </si>
  <si>
    <t>Čizme vatrogasne Brandbull 004</t>
  </si>
  <si>
    <t xml:space="preserve">DVD-a Orehovica  </t>
  </si>
  <si>
    <t>Ukupno sa PD V-om</t>
  </si>
  <si>
    <t>Cijev tlačna fi 75/20m sa sp. XF (VT)</t>
  </si>
  <si>
    <t>Cijev tlačna fi 75/20m sa sp. XF 16 bar</t>
  </si>
  <si>
    <t>Svjetiljka SURVIVOR LED 230 V, 12V, ATEX</t>
  </si>
  <si>
    <t>Aparat vatrogasni PD CO2 -5kg GL (5JG)</t>
  </si>
  <si>
    <t>Uže penjačko 12mm L=20m</t>
  </si>
  <si>
    <t>Prelaznica 110/75mm (A/B) lijevana (VT-E)</t>
  </si>
  <si>
    <t>DVD Orehovica:</t>
  </si>
  <si>
    <t>DVD Vularija:</t>
  </si>
  <si>
    <t>Prsluk reflektirajući s logotipom kom 60 – u prostorijama Općine Orehovica</t>
  </si>
  <si>
    <t>Uredska oprema u Društvenom domu Vularija</t>
  </si>
  <si>
    <t>Stol s metalnim postoljem 180*90 Dom kulture Vularija -nabava 19.11.2015  kom 18</t>
  </si>
  <si>
    <t>Stol s metalnim postoljem 90*90  Dom kulture Vularija - nabava 19.11.2015. kom 18</t>
  </si>
  <si>
    <t>Tapecirana stolica s metalnim postoljem IMPERIA Dom kulture Vularija, nabava 19.11.2015. kom 162</t>
  </si>
  <si>
    <t>Tapecirana stolica s metalnim postoljem i rukohvatom Dom kulture Vularija, nabava 19.11.2015. kom 18</t>
  </si>
  <si>
    <t>Zidna vješalica Dom kulture Vularija, nabava 19.11.2015. kom 15</t>
  </si>
  <si>
    <t>Koš za smeće metalni Dom kulture Vularija, nabava 19.11.2015. kom 6</t>
  </si>
  <si>
    <t>Garderobna klupa sa vješ.dužine 2m Dom kulture Vularija, nabava 19.11.2015. kom 3</t>
  </si>
  <si>
    <t>Garderobna klupa sa vješ.dužine 1,5m Dom kulture Vularija, nabava 19.11.2015. kom 1</t>
  </si>
  <si>
    <t>Stol za računalo 120*80 Dom kulture Vularija, nabava 19.11.2015. kom 1</t>
  </si>
  <si>
    <t>Ormarić s ladicama pokretni Dom kulture Vularija, nabava 19.11.2015. kom 1</t>
  </si>
  <si>
    <t>Radna stolica Dom kulture Vularija, nabava 19.11.2015. kom 1</t>
  </si>
  <si>
    <t>Ormar vitrina 80*40*200 2/3 staklo Dom kulture Vularija, nabava 19.11.2011. kom 1</t>
  </si>
  <si>
    <t>Konferencijski stol ovalni 340*100 Dom kulture Vularija, nabava 19.11.2015. kom 1</t>
  </si>
  <si>
    <t>Ormar 80*40*200 3/4 otvoreni Dom kulture Vularija, nabava 19.11.2015. kom 2</t>
  </si>
  <si>
    <t>Tapecirana stolica s metalnim postoljem IMPERIA Dom kulture Vularija, nabava 19.11.2015. kom 12</t>
  </si>
  <si>
    <t>Garderobna klupa sa vješalicama dužine 2m s policom za čizme i policom za kacige Dom kulture  Vularija, nabava 19.11.2015. kom 4</t>
  </si>
  <si>
    <t>Uredska oprema u Društvenom domu Orehovica</t>
  </si>
  <si>
    <t>Stol s metalnim postoljem 180*90 Dom kulture Orehovica-nabava 01.06.2016  kom 24</t>
  </si>
  <si>
    <t>Stol s metalnim postoljem 90*90  Dom kulture Orehovica-nabava 01.06.2016  kom 16</t>
  </si>
  <si>
    <t>Tapecirana stolica s metalnim postoljem crna/plava Dom kulture Orehovica-nabava 01.06.2016  kom 180</t>
  </si>
  <si>
    <t>Tapecirana stolica s metalnim postoljem crna/CRVENA Dom kulture Orehovica-nabava 01.06.2016  kom 20</t>
  </si>
  <si>
    <t>Sustav odvodnje oborinskih voda III b faza podfaza  I</t>
  </si>
  <si>
    <t>Romski kulturno informacijski centar</t>
  </si>
  <si>
    <t>projektna dokumentacija</t>
  </si>
  <si>
    <t>Poduzetnička zona Podbrest - komunalna infrastruktura s projektnom dokumentacijom</t>
  </si>
  <si>
    <t>redni</t>
  </si>
  <si>
    <t>NAZIV ULICE</t>
  </si>
  <si>
    <t>28 W</t>
  </si>
  <si>
    <t>35 W</t>
  </si>
  <si>
    <t>ukupno</t>
  </si>
  <si>
    <t>cijena</t>
  </si>
  <si>
    <t>ukup.cijena</t>
  </si>
  <si>
    <t>ukupna cijena</t>
  </si>
  <si>
    <t>ukupna cijena svjetiljki sa</t>
  </si>
  <si>
    <t>broj</t>
  </si>
  <si>
    <t>komada</t>
  </si>
  <si>
    <t>svjetiljke</t>
  </si>
  <si>
    <t>svjetiljki</t>
  </si>
  <si>
    <t>kraka</t>
  </si>
  <si>
    <t>krakova</t>
  </si>
  <si>
    <t>svjetiljke+krakovi</t>
  </si>
  <si>
    <t>montaže</t>
  </si>
  <si>
    <t>mont. i paušalnim troškom sa  PDV-om</t>
  </si>
  <si>
    <r>
      <t>Raspored svjetiljki po ulicama u</t>
    </r>
    <r>
      <rPr>
        <b/>
        <sz val="16"/>
        <rFont val="Times New Roman"/>
        <family val="1"/>
        <charset val="238"/>
      </rPr>
      <t xml:space="preserve"> OREHOVICI</t>
    </r>
  </si>
  <si>
    <t>Vladimira Nazora</t>
  </si>
  <si>
    <t>prema ulici Nikole Tesle</t>
  </si>
  <si>
    <t>prema ulici Braće Radić</t>
  </si>
  <si>
    <t>prema ulici Zrinskih</t>
  </si>
  <si>
    <t>prema ulici Ljudevita Gaja</t>
  </si>
  <si>
    <t>Josipa Slavenskog</t>
  </si>
  <si>
    <t>Dravska</t>
  </si>
  <si>
    <t>Antuna Gustava Matoša</t>
  </si>
  <si>
    <r>
      <t>Raspored svjetiljki po ulicama u</t>
    </r>
    <r>
      <rPr>
        <b/>
        <sz val="16"/>
        <rFont val="Times New Roman"/>
        <family val="1"/>
        <charset val="238"/>
      </rPr>
      <t xml:space="preserve"> PODBRESTU</t>
    </r>
  </si>
  <si>
    <t>Kalnička ulica</t>
  </si>
  <si>
    <t>Marka Kovača</t>
  </si>
  <si>
    <t>Prvomajska</t>
  </si>
  <si>
    <t>prema ulici Vladimira Nazora</t>
  </si>
  <si>
    <t>prema ulici Stjepana Vojvode</t>
  </si>
  <si>
    <r>
      <t>Raspored svjetiljki po ulicama u</t>
    </r>
    <r>
      <rPr>
        <b/>
        <sz val="16"/>
        <rFont val="Times New Roman"/>
        <family val="1"/>
        <charset val="238"/>
      </rPr>
      <t xml:space="preserve"> VULARIJI</t>
    </r>
  </si>
  <si>
    <t>prema Dravskoj ulici</t>
  </si>
  <si>
    <t>ulica Dovrčice</t>
  </si>
  <si>
    <t>prema ulici Matije Gupca</t>
  </si>
  <si>
    <t>prema ulici Prvog Maja</t>
  </si>
  <si>
    <t xml:space="preserve">Cijena svjetiljke = </t>
  </si>
  <si>
    <t xml:space="preserve">Cijena krakova =      </t>
  </si>
  <si>
    <t>Trokrak =</t>
  </si>
  <si>
    <t>ukupna investicija</t>
  </si>
  <si>
    <t>Cijena montaže =</t>
  </si>
  <si>
    <t>Računalo HD50-55 AMD Quad A8-7600/3,1 Windows+tipkovnica+miš - datum nabave 31.07.2017 - Žaklina - kom 1</t>
  </si>
  <si>
    <t>Huawei S8-701 U 1+16GB 3G sa pripadajućom MM tablet torbicom Flip ME 7"-8" kom 1</t>
  </si>
  <si>
    <t>Nabava 12/2017</t>
  </si>
  <si>
    <t>DVD OREHOVICA</t>
  </si>
  <si>
    <t xml:space="preserve">Čizme ribarske Waders Max </t>
  </si>
  <si>
    <t>Kaciga vatrogasna za šumski požar</t>
  </si>
  <si>
    <t xml:space="preserve">Kombinezon intervencijski HRN EN15614:2008 </t>
  </si>
  <si>
    <t>Čizme za šumski požar Extincion Nomex</t>
  </si>
  <si>
    <t>UKUPNO</t>
  </si>
  <si>
    <t>rabat</t>
  </si>
  <si>
    <t>PDV</t>
  </si>
  <si>
    <t>SVEUKUPNO</t>
  </si>
  <si>
    <t>R.br.</t>
  </si>
  <si>
    <t xml:space="preserve">Opis </t>
  </si>
  <si>
    <t>jedinica</t>
  </si>
  <si>
    <t>količina</t>
  </si>
  <si>
    <t>DVD PODBREST</t>
  </si>
  <si>
    <t>Prelaznica 75/52 mm (B/C) lijevana (VT-E)</t>
  </si>
  <si>
    <t>Cijev tlačna fi 75/15m sa sp. Dobra</t>
  </si>
  <si>
    <t>Aparat vatrogasni PD 6kg GL (12JG)</t>
  </si>
  <si>
    <t>Nosač cijevi</t>
  </si>
  <si>
    <t>Torbica za uže (usisnog voda) prazna</t>
  </si>
  <si>
    <t>Uže za usisni vod</t>
  </si>
  <si>
    <t>Torbica prve pomoći - prazna</t>
  </si>
  <si>
    <t>Punjenje za ormarić prve pomoći.</t>
  </si>
  <si>
    <t>DVD VULARIJA</t>
  </si>
  <si>
    <t>Vatrogasne rukavice KARLA (veličine 8,10,11,12)</t>
  </si>
  <si>
    <t>Vatrogasne rukavice LESLEY PLUS (veličine 8,10,11,12)</t>
  </si>
  <si>
    <t xml:space="preserve">Vatrogasni opasač radni DS-1 TIP B </t>
  </si>
  <si>
    <t xml:space="preserve">Mlaznica TURBOMATIC fi 52 </t>
  </si>
  <si>
    <t>Traktor TUBER 50 LDW 2204-K  s prednjom hidraulikom, joystickokm za PP3T-TL-KAB, rotacionim svjetlom i hidrauličnim pomakom GS40-140-180 datum nabave - 06.11.2017</t>
  </si>
  <si>
    <t>Uređen okoliš Društvenog doma u Orehovici</t>
  </si>
  <si>
    <t xml:space="preserve">Djela likovnih umjetnika - Ulje na platnu - Mrtva priroda - Danijel Drvenkar - 08.12.2017.
</t>
  </si>
  <si>
    <t>Djela likovnih umjetnika - Konbinirana tehnika - Gotičko raspelo - Branko Budimir - 08.12.2017.</t>
  </si>
  <si>
    <t>Ralica za snijeg - 2,0 m - prednja hidraulika - 06.11.2017.</t>
  </si>
  <si>
    <t>9.412.50</t>
  </si>
  <si>
    <t xml:space="preserve">Malčer GRAMIP GS45-160 - 06.11.2017.
</t>
  </si>
  <si>
    <t>Prikolica TUBER 40 3. OT sa dodatnim stranicama za PV 3000 - 06.11.2017.</t>
  </si>
  <si>
    <t>Rasipač soli RGI 300L INOX - 06.11.2017.</t>
  </si>
  <si>
    <t>Motokultivator - Green - 3LD510 6,50/80*12" ES+S - 06.11.2017.</t>
  </si>
  <si>
    <t>Freza za snijeg *SG* IMT - 06.11.2017.</t>
  </si>
  <si>
    <t>Daska za snijeg - 125SG*IMT - 06.11.2017.</t>
  </si>
  <si>
    <t>Stalak za bicikle 2 m - 3 kom datum nabave 06.03.2017.</t>
  </si>
  <si>
    <t>Klupa s naslonom, tip baroj, crni nogari, 6 kom datum nabave 11.05.2017.</t>
  </si>
  <si>
    <t>Rukometni golovi s mrežama i ankerima za vanjsku mrežu dat. Nabave 19.05.2017. - kom 2</t>
  </si>
  <si>
    <t>Spojna cesta od ŽC 2022 do ulice Krelja Zvonimira u Orehovici</t>
  </si>
  <si>
    <t>Duljina 256,47 m, širine 5,5 m prometne površine 1.429 m2 i parkirališta 445,00 m2</t>
  </si>
  <si>
    <t xml:space="preserve">Parkiralište kod groblja u Orehovici </t>
  </si>
  <si>
    <t>Produžetak vodovodne mreže u Podbrestu</t>
  </si>
  <si>
    <t>70 m</t>
  </si>
  <si>
    <t>Ograda oko nogometnog igrališta u Orehovici</t>
  </si>
  <si>
    <t>Kučica za delegata, liječnika i četvrtog suca dužine 2m sa 4 PVC sjedalice sa naslonom na nogometnom igralištu u Orehovici kom 1</t>
  </si>
  <si>
    <t>Kučica za rezervne igrače sa 10 PVC sjedalica sa naslonom, alum. konstrukcija, krov, leđa i bočne strane - lexan 6 mm na nogometnom igralištu u Orehovici kpl 2</t>
  </si>
  <si>
    <t>SPECIFIKACIJA DOPUNE JAVNE RASVJETE NA PODRUČJU OPĆINE OREHOVICA U 2018. GODINI</t>
  </si>
  <si>
    <t>OPĆINA OREHOVICA</t>
  </si>
  <si>
    <t>Čakovečka 9</t>
  </si>
  <si>
    <t>40322 Orehovica</t>
  </si>
  <si>
    <t xml:space="preserve">A. MO PODBREST  : </t>
  </si>
  <si>
    <t>Red.br.</t>
  </si>
  <si>
    <t>OPIS</t>
  </si>
  <si>
    <t>Jed. mj.</t>
  </si>
  <si>
    <t>KUMUL.</t>
  </si>
  <si>
    <t>Jed. Cijena kn</t>
  </si>
  <si>
    <t>Cijena kn</t>
  </si>
  <si>
    <t>Inventurno stanje</t>
  </si>
  <si>
    <t>A.1</t>
  </si>
  <si>
    <t>Doprema na gradilište, iskop rova, uvod kabela kroz cijevi sa dobavim i montažom cijevi u TS i spajanje na NN izlaze JR  (ormar OJR dobavlja Investitor)</t>
  </si>
  <si>
    <t>kompl</t>
  </si>
  <si>
    <t>A.2</t>
  </si>
  <si>
    <t xml:space="preserve"> Montaža svjetiljke na nosač (krak) i spajanje svjetiljke na vodiče nn mreže. Dobava i spajanje konektora za priključni kabel Cu 3x2,5 mm2, mehaničke zaštite IP 68. Svjetiljka UNILED 40, 35W, 4000K  komplet sa svim materijalom i priborom</t>
  </si>
  <si>
    <t>A.3</t>
  </si>
  <si>
    <t xml:space="preserve">Dobava svjetiljke sa LED svjetlosnim modulima.  Svjetiljka LED UNILED 40W, TIP-1, 28W </t>
  </si>
  <si>
    <t>A.4</t>
  </si>
  <si>
    <t>kod doma B.Malek prema S. Vojvode 2 kom, kraj S. Vojvode 1 kom, Dravska 2 kom, M. Kovaća zadnja kuća 1kom, Prvomajska spoj do M. Kovača 7 kom + 2 kom</t>
  </si>
  <si>
    <t>A.5</t>
  </si>
  <si>
    <t>Dobava svjetiljke sa LED svjetlosnim modulima.  Svjetiljka UNILED 40, 35W, 4000K ko NK i autobusnog stajališta 2 kom</t>
  </si>
  <si>
    <t>A.6</t>
  </si>
  <si>
    <t>Dobava i montaža na nn stup vruće pocinčani željezni krak (min 70μ Zn) sa jednim parom patent nastavnih obujmica i vijkom za montažu l=700 mm, fi 48 mm, nagib  kraka 10°</t>
  </si>
  <si>
    <t>A.7</t>
  </si>
  <si>
    <t>Dobava i montaža na nn stup vruće pocinčani željezni krak (min 70μ Zn) sa jednim parom patent nastavnih obujmica i vijkom za montažu l=1500 mm, fi 48 mm, nagib  kraka 10°</t>
  </si>
  <si>
    <t>A.8</t>
  </si>
  <si>
    <t>Razmjeravanje trase i određivanje lokacija
pojedinih elemenata (stupova)</t>
  </si>
  <si>
    <t>A.9</t>
  </si>
  <si>
    <t>Izrada kompletnog temelja za samostojeći stup, sa svim potrebnim radnjama (iskop jame 0,8x0,8x1 m, doprema i ugradnja betona(C25/30), izrada oplate, ugradnja sidra i finalna obrada) prema preporukama proizvođača stupa</t>
  </si>
  <si>
    <t>A.10</t>
  </si>
  <si>
    <t>Iskop i zatrpavanje rova dubine 0,8 m, za uzemljivač i podzemni dio instalacija javne rasvjete</t>
  </si>
  <si>
    <t>m</t>
  </si>
  <si>
    <t>A.11</t>
  </si>
  <si>
    <t>Dobava i postavljanje samostojećeg Fe/Zn stupa  dužine 6 m, kao npr. SRS 2B Dalekovod ili sličnog</t>
  </si>
  <si>
    <t>A.12</t>
  </si>
  <si>
    <t xml:space="preserve">Dobava, polaganje u rov i cijevi, te spajanje sa odgovarajućim kabelskim završecima, kabla NAYY-J 4x25 mm²0,6/1 kV (HRN HD603.1)
</t>
  </si>
  <si>
    <t>A.13</t>
  </si>
  <si>
    <t xml:space="preserve">Dobava i polaganje zaštitnih PEHD cijevi Ø 75 mm u rov </t>
  </si>
  <si>
    <t>A.14</t>
  </si>
  <si>
    <t>Dobava i izvedba uzemljenja  trase ili krajnjih stupova sa svim spojevima uključujući i spoj na stup JR, sa trakom
FeZn 25x4mm, prema HRN  N.B4901Č</t>
  </si>
  <si>
    <t>A.15</t>
  </si>
  <si>
    <t>Dobava i doprema na gradilište betonskog stupa kao SB 315/10 Dravska ul i prema Prvomajskoj</t>
  </si>
  <si>
    <t>A.16</t>
  </si>
  <si>
    <t>Dobava i doprema na gradilište betonskog stupa kao SB 315/9 kod NK i Autobusnog stajališta, Mačkovec kod TS</t>
  </si>
  <si>
    <t>A.17</t>
  </si>
  <si>
    <t>Postavljanje betonskog stupa do dužine 10 m. Stavka uključuje potrebni iskop jame, učvršćivanje betonom, odvoz viška zemlje i sanaciju okolnog terena, sve prema preporukama proizvođača.</t>
  </si>
  <si>
    <t>A.18</t>
  </si>
  <si>
    <t>Montaža i spajanje na nove i postojeće stupove NN mreže na mjestima gdje nema kabla za javnu rasvjetu i zračnog kabela (Elkalex) tipa NFA2X (X00-A) 2x16 mm2 0,6/1 kV, sa svim priborom, komplet do potpune funkcionalnosti</t>
  </si>
  <si>
    <t>A.19</t>
  </si>
  <si>
    <t xml:space="preserve">Geodetska snimka trase i točnih lokacija stupova nakon postavljanja, te izrada odgovarajućeg geodetskog elaborata </t>
  </si>
  <si>
    <t>A.20</t>
  </si>
  <si>
    <t>Izrada projekta tehničkog rješenja za izvođenje radova, te  izvedenog stanja (u slučaju bitnih odstupanja od projekta).</t>
  </si>
  <si>
    <t>A.21</t>
  </si>
  <si>
    <t>Ispitivanje  javne rasvjete od strane ovlaštene pravne osobe, prema važećim propisima i zahtjevima iz elaborat (sve električne i svjetlotehničke karakteristike) te izdavanje protokola o svim izmjerenim veličinama.</t>
  </si>
  <si>
    <t>A.22</t>
  </si>
  <si>
    <t>Dobava atesta, certifikata, izjava dobavljača, uputa i sl.
za svu ugrađenu opremu (el. uređaje, kablove, svjetiljke,
stupove, temelje itd.).</t>
  </si>
  <si>
    <t>A. Ukupno MO Podbrest:</t>
  </si>
  <si>
    <t xml:space="preserve">B.  MO OREHOVICA  : </t>
  </si>
  <si>
    <t>B.1</t>
  </si>
  <si>
    <t>B.2</t>
  </si>
  <si>
    <t>B.3</t>
  </si>
  <si>
    <t>B.4</t>
  </si>
  <si>
    <t>Ulaz iz Podbresta ulica zrinskih 5 kom, raskršće A.G. Matoša i prema školi 3kom, prema groblju 6 kom, ulaz iz M. Subotice 3 kom+ prije postavljene 5 kom.</t>
  </si>
  <si>
    <t>B.5</t>
  </si>
  <si>
    <t>B.6</t>
  </si>
  <si>
    <t>B.7</t>
  </si>
  <si>
    <t>B.8</t>
  </si>
  <si>
    <t>B.9</t>
  </si>
  <si>
    <t>B.10</t>
  </si>
  <si>
    <t>Dobava i doprema na gradilište betonskog stupa kao SB 315/9 Ulaz iz Podbresta ulica zrinskih 3 kom, raskršće A.G. Matoša i prema školi 3kom, prema groblju 6 kom, ulaz iz M. Subotice 1 kom</t>
  </si>
  <si>
    <t>B.11</t>
  </si>
  <si>
    <t>B.12</t>
  </si>
  <si>
    <t>B.13</t>
  </si>
  <si>
    <t xml:space="preserve">Geodetska snimka trase 
i točnih lokacija stupova nakon postavljanja, te izrada odgovarajućeg geodetskog elaborata </t>
  </si>
  <si>
    <t>B.14</t>
  </si>
  <si>
    <t>Izrada projekta tehničkog rješenja za izvođenje rdova, te  izvedenog stanja (u slučaju bitnih
odstupanja od projekta).</t>
  </si>
  <si>
    <t>B.15</t>
  </si>
  <si>
    <t>B.16</t>
  </si>
  <si>
    <t>B. Ukupno MO Orehovica</t>
  </si>
  <si>
    <t xml:space="preserve">C.  MO VULARIJA  : </t>
  </si>
  <si>
    <t>C.1</t>
  </si>
  <si>
    <t>C.2</t>
  </si>
  <si>
    <t>C.3</t>
  </si>
  <si>
    <t>C.4</t>
  </si>
  <si>
    <t>Ulaz iz Orehovice ul. 1. Maja 2kom, ulica M. Gupca 2 komada</t>
  </si>
  <si>
    <t>C.5</t>
  </si>
  <si>
    <t>C.6</t>
  </si>
  <si>
    <t>C.7</t>
  </si>
  <si>
    <t>C.8</t>
  </si>
  <si>
    <t>C.9</t>
  </si>
  <si>
    <t>C.10</t>
  </si>
  <si>
    <t xml:space="preserve">Dobava i doprema na gradilište betonskog stupa kao SB 315/9 </t>
  </si>
  <si>
    <t>C.11</t>
  </si>
  <si>
    <t>C.12</t>
  </si>
  <si>
    <t>C.13</t>
  </si>
  <si>
    <t>C.14</t>
  </si>
  <si>
    <t>Izrada projekta tehničkog rješenja za izvođenje radova, te  izvedenog stanja (u slučaju bitnih
odstupanja od projekta).</t>
  </si>
  <si>
    <t>C.15</t>
  </si>
  <si>
    <t>C.16</t>
  </si>
  <si>
    <t>C.Ukupno MO Vularija:</t>
  </si>
  <si>
    <t>Ukupno A+B+C</t>
  </si>
  <si>
    <t>PDV:</t>
  </si>
  <si>
    <t>Sveukupno:</t>
  </si>
  <si>
    <t>Uređeni okoliš Doma kulture i crkve u Podbrestu</t>
  </si>
  <si>
    <t xml:space="preserve">Vitrina za knjige s bravicom za zaklučavanje kom 10
Oprema - knjižnica i čitaonica Podbrest -3 kom vitrina premještenih u ured pročelnik (1 kom) i ured načelnika (2 kom)
</t>
  </si>
  <si>
    <t>Printer HP 3785 3 u 1 - kom 2 - datum nabave 28.09.2018</t>
  </si>
  <si>
    <t>Printer laser Lexmark MX317 dnw - 1 kom - datum nabave 28.09.2018.</t>
  </si>
  <si>
    <t>Printer laser Lexmark MX317 - 1 kom - datum nabave 28.09.2018.</t>
  </si>
  <si>
    <t>Stol radni 160x80 PL501 - datum nabave 22.10.2018-kom 2 - ured pročelnika</t>
  </si>
  <si>
    <t>Stol konferencijski 160x80PL510/k sa dodatkom PL 585 80 cm i nogom dodatka kpl1 - datum nabave 22.10.2018 - ured pročelnika</t>
  </si>
  <si>
    <t>Stol daktilo 60*120 PL521 - ured komunalnog redara - datum nabave 22.10.2018 - kom 1</t>
  </si>
  <si>
    <t>Ormarić s ladicama PL551 3 ladice - ured pročelnika-datum nabave 22.10.2018. kom  2</t>
  </si>
  <si>
    <t>Radna fotelja GRANDIN -Renata, Žaklina, Nikola datum nabave: 22.10.2018 - kom 3</t>
  </si>
  <si>
    <t>Konferencijska stolica PA Adria - datum nabave 22.10.2018 - ured pročelnika - kom 6</t>
  </si>
  <si>
    <t>Meanit ST 200 žični stolni telefon - datum nabave 21.05.2018 - načelnikova kancelarija</t>
  </si>
  <si>
    <t>Huawei P20 LITE dula sim crni sa zaštitnim staklom i navlakom diamond - datim nabave 21.05.2018 - načelnik</t>
  </si>
  <si>
    <t>Huawei Y7 prime dual sim crni - datum nabave 13.08.2018 - zamjenik načelnika RNM</t>
  </si>
  <si>
    <t>Inventer klima uređaj "Valiant" za hlađenje i grijanje komplet sa spojnim, brtvenim i pričvrsnim materijalom te daljinskim  upravljačima(2 kom po klimi)  - snaga 3,5 kW datum nabave 10.10.2018- groblje Orehovica</t>
  </si>
  <si>
    <t>Inventer klima uređaj "Valiant" za hlađenje i grijanje komplet sa spojnim, brtvenim i pričvrsnim materijalom te daljinskim  upravljačima(2 kom po klimi)  - snaga 5,0 kW datum nabave 10.10.2018 - groblje Podbrest</t>
  </si>
  <si>
    <t>DVD Orehovica nabava 12/2018</t>
  </si>
  <si>
    <t xml:space="preserve">Naziv artikla </t>
  </si>
  <si>
    <t xml:space="preserve">Jed. </t>
  </si>
  <si>
    <t xml:space="preserve">mj. </t>
  </si>
  <si>
    <t xml:space="preserve">Količina </t>
  </si>
  <si>
    <t xml:space="preserve">Cijena </t>
  </si>
  <si>
    <t xml:space="preserve">Iznos </t>
  </si>
  <si>
    <t xml:space="preserve">% </t>
  </si>
  <si>
    <t xml:space="preserve">rab </t>
  </si>
  <si>
    <t xml:space="preserve">rabata </t>
  </si>
  <si>
    <t xml:space="preserve">stavke </t>
  </si>
  <si>
    <t xml:space="preserve">Svjetiljka NIGHTSTICK LED XPR-5568-RX, ručna 230V/12V, ATEX-punjiva, dual light </t>
  </si>
  <si>
    <t xml:space="preserve">kom </t>
  </si>
  <si>
    <t xml:space="preserve">Svjetiljka NIGHTSTICK LED XPR-5580R ručni reflektor, 230V/12 V, ATEX- punjiva </t>
  </si>
  <si>
    <t xml:space="preserve">Hidrantski nastavak B/2B sa spojnicom </t>
  </si>
  <si>
    <t xml:space="preserve">Spojnica stabilna fi 75 mm/G3" lijevana (VT-E) </t>
  </si>
  <si>
    <t xml:space="preserve">Cijev tlačna fi 75/15m bez sp. Favorit Signal </t>
  </si>
  <si>
    <t>Spojnica tlačna fi 75/1</t>
  </si>
  <si>
    <t>Kom</t>
  </si>
  <si>
    <t xml:space="preserve">Čizme vatrogasne BRANDBULL 004, EN 15090:2012 </t>
  </si>
  <si>
    <t xml:space="preserve">par </t>
  </si>
  <si>
    <t xml:space="preserve">Traka PE folija STOP VATROGASCI 70x0,06 </t>
  </si>
  <si>
    <t xml:space="preserve">m </t>
  </si>
  <si>
    <t xml:space="preserve">Cijev usisna AMBURGO DN 76 bez sp. </t>
  </si>
  <si>
    <t xml:space="preserve">Spojnica usisna fi 75 mm lijevana (VT-E) </t>
  </si>
  <si>
    <t xml:space="preserve">Košara usisna 75 mm Alu. s nepovratnim ventilom </t>
  </si>
  <si>
    <t xml:space="preserve">Obujmica 86-91 </t>
  </si>
  <si>
    <t xml:space="preserve">UKUPNO s PDV-om </t>
  </si>
  <si>
    <t>DVD Podbrest nabava 12/2018</t>
  </si>
  <si>
    <t xml:space="preserve">Odijelo za gaš.požara otv.prostora MARKO F (tregeri)-EN15614 ( 88% FR , 12% P) </t>
  </si>
  <si>
    <t xml:space="preserve">Potkapa Nomex BAS </t>
  </si>
  <si>
    <t xml:space="preserve">Rukavice pamučne bijele bešavne </t>
  </si>
  <si>
    <t xml:space="preserve">Kapa vunena dupla (postava flis) s amblemom </t>
  </si>
  <si>
    <t>Palica STOP vatrogasci svijetleća dvostrano</t>
  </si>
  <si>
    <t xml:space="preserve">Mlaznica TURBO fi 25 (VT-E) </t>
  </si>
  <si>
    <t>Crpka muljna PEDPROLLO“</t>
  </si>
  <si>
    <t>Nipla Zn 2“</t>
  </si>
  <si>
    <t>Spojnica stabilna fi 52 mm lijevana (VT-E)</t>
  </si>
  <si>
    <t xml:space="preserve">UKUPNO s PDV-om: </t>
  </si>
  <si>
    <t>DVD Vularija nabava 12/2018</t>
  </si>
  <si>
    <t>1 17201 APARAT DIŠNI MSA AUER, TIP AIRGOFIX MIX KOMPLET SA KOMPOZITNOM BOCOM</t>
  </si>
  <si>
    <t>Set se sastoji od: Leđni nosač AirGo FIX sa plućnim automatom AirMaxx Maska 3S PS MaXX Kompozitna boca</t>
  </si>
  <si>
    <t xml:space="preserve">Luxfer 6,9l/300 bara                                                                                    </t>
  </si>
  <si>
    <t>Šifra Količina J. mj. Cijena (kn) PDV (%) Neto (kn)</t>
  </si>
  <si>
    <t>17201 2,00 kom 6.000,00 25 12.000,00</t>
  </si>
  <si>
    <r>
      <t xml:space="preserve">Količina: </t>
    </r>
    <r>
      <rPr>
        <sz val="8"/>
        <color rgb="FF000000"/>
        <rFont val="ArialMT"/>
      </rPr>
      <t xml:space="preserve">2,00 </t>
    </r>
    <r>
      <rPr>
        <b/>
        <sz val="8"/>
        <color rgb="FF000000"/>
        <rFont val="Arial-BoldMT"/>
      </rPr>
      <t xml:space="preserve">Neto: </t>
    </r>
    <r>
      <rPr>
        <sz val="8"/>
        <color rgb="FF000000"/>
        <rFont val="ArialMT"/>
      </rPr>
      <t>12.000,00 kn</t>
    </r>
  </si>
  <si>
    <t>2 10667 BOCA KOMPOZITNA ZA DIŠNI ZRAK 6,8L/300 BARA LUXFER ŽUTA</t>
  </si>
  <si>
    <t>10667 2,00 set 2.270,00 25 4.540,00</t>
  </si>
  <si>
    <r>
      <t xml:space="preserve">Količina: </t>
    </r>
    <r>
      <rPr>
        <sz val="8"/>
        <color rgb="FF000000"/>
        <rFont val="ArialMT"/>
      </rPr>
      <t xml:space="preserve">2,00 </t>
    </r>
    <r>
      <rPr>
        <b/>
        <sz val="8"/>
        <color rgb="FF000000"/>
        <rFont val="Arial-BoldMT"/>
      </rPr>
      <t xml:space="preserve">Neto: </t>
    </r>
    <r>
      <rPr>
        <sz val="8"/>
        <color rgb="FF000000"/>
        <rFont val="ArialMT"/>
      </rPr>
      <t>4.540,00 kn</t>
    </r>
  </si>
  <si>
    <r>
      <t xml:space="preserve">PDV 25%: 4.135,00 kn </t>
    </r>
    <r>
      <rPr>
        <b/>
        <sz val="8"/>
        <color rgb="FF000000"/>
        <rFont val="Arial-BoldMT"/>
      </rPr>
      <t xml:space="preserve">Uk. suma: </t>
    </r>
    <r>
      <rPr>
        <sz val="8"/>
        <color rgb="FF000000"/>
        <rFont val="ArialMT"/>
      </rPr>
      <t>16.540,00 kn</t>
    </r>
  </si>
  <si>
    <r>
      <t xml:space="preserve">PDV: </t>
    </r>
    <r>
      <rPr>
        <sz val="8"/>
        <color rgb="FF000000"/>
        <rFont val="ArialMT"/>
      </rPr>
      <t>4.135,00 kn</t>
    </r>
  </si>
  <si>
    <t>UKUPNO: 20.675,00 kn</t>
  </si>
  <si>
    <t>- Oprema dječjih igrališta  – nabava 10/2018</t>
  </si>
  <si>
    <t>Inv. manjak</t>
  </si>
  <si>
    <t>Inv. višak</t>
  </si>
  <si>
    <t>Ljuljačka s dvije ravne gumene sjedalice dat nabave 18.10.2018 - RN i OR - 2 kom</t>
  </si>
  <si>
    <t>Klackalica obična za dvoje djece dat nabave 18.10.2018 - RN i OR - 2 kom</t>
  </si>
  <si>
    <t>Tobogan - visina spuštanja cca 145 cm dat nabave 18.10.2018 - RN i OR - 2 kom</t>
  </si>
  <si>
    <t>Pješčanik 200x200 cm s drvenim kliznim vratima dat nabave 18.10.2018 - RN,OR,P,V - 4 kom</t>
  </si>
  <si>
    <t>Dječja kućica s ugrađene dvije klupe - dat nabave 18.10.2018 - RN,OR,P,V - 4 kom</t>
  </si>
  <si>
    <t>Vrtuljak - dat nabave 18.10.2018 - RN,OR - 2 kom</t>
  </si>
  <si>
    <t>Ploča za crtanje, dvostruka - dat nabave 18.10.2018 - RN,OR,P,V - 4 kom</t>
  </si>
  <si>
    <t>Koš za smeće s pepeljarom, dat nabave 18.10.2018 - RN,OR,P,V - 4 kom</t>
  </si>
  <si>
    <t>Trimer - HUSQVARNA 143R-II - kom 1 datum nabave 24.04.2018.</t>
  </si>
  <si>
    <t>Kosilica STIGA ručna Collector 48B (B&amp;S450/48 cm) kom 2 - datum nabave 24.04.2018</t>
  </si>
  <si>
    <t>Odar u robnoj kući u Orehovici datum nabave 23.10.2018</t>
  </si>
  <si>
    <t>Prometno ogledalo sa pocinčanim stupovima 3 kom - datum nabave 13.08.2018</t>
  </si>
  <si>
    <t>Tabla dječje igralište 50 x 70 cm sa stupom 5 kom - datum nabave 15.10.2018   Orehovica 3 kom, Podbrest 1 kom, Vularija 1 Kom</t>
  </si>
  <si>
    <t>OGLASNE PLOČE -pano na stalku, cilindar brava, pozadina alu lim-4 lpm (O-2 P-1, V-1) datum nabave 31.12.2018.</t>
  </si>
  <si>
    <t>Klupa s naslonom, tip barok, crni nogari, 6 kom datum nabave 26.09.2018</t>
  </si>
  <si>
    <t>Koš za smeće, tip Čakovec, 1 kom   datum nabave 26.09.2018</t>
  </si>
  <si>
    <t>Vozilo teretno Ford Connect VAN LWB 240 - bijeli kom 1 dat.nabave 13.11.2018</t>
  </si>
  <si>
    <t>Zakup istekao 27.08.2017.  Zakupac Josip Martinec - Ugovor o privremenom korištenju s istim korisnikom sklopljen dana 29.10.2018. godine na razdoblje od 5 godina</t>
  </si>
  <si>
    <t>Zakup istekao 27.08.2017.  Sukladno Zakonu o poljoprivrednom zemljištu nakon isteka zakupa zemljištem raspolaže Agencija za poljoprivredno zemljište Podružnica Križevci, novi zakupac Vesna Cirkvenčić - Ugovor o privremenom korištenju sklopljen dana 03.10.2017. godine na razdoblje od 5 godina</t>
  </si>
  <si>
    <t>Čestice u zakupu za vegetacijsku godinu 2018/2019</t>
  </si>
  <si>
    <t>Dobiveno nasljeđivanjem od pok. Šoltić Antuna iz Orehovice  prem katastru br kč 3180 i 3181 ko Orehovica</t>
  </si>
  <si>
    <t xml:space="preserve">nekretnina: zk ul br 113 ko Orehovica čestica br 74/A/146/10 oranica Dolenica od 1570 čhv u 1/5 dijela </t>
  </si>
  <si>
    <t>Dobiveno nasljeđivanjem od pok. Pihač Katarine r. Hajdinjak , prije udate Kodba iz Andraševca, prije iz Podbresta</t>
  </si>
  <si>
    <t>ko Sveti Križ</t>
  </si>
  <si>
    <t>zk.ul 578  kč 5/22/186 oranica fančina</t>
  </si>
  <si>
    <t>površine 587 čhv u 1/2 dijela</t>
  </si>
  <si>
    <t>zk.ul. 329 kč 11/A/1A/1/4 oranica i šuma</t>
  </si>
  <si>
    <t>površine 514 čhv u 1/12 dijela</t>
  </si>
  <si>
    <t>Zemljište kčbr. 72/A1/4/1/1/4/1/2 oranica Križoputje z.k.ul.br.2769 k.o. Orehovica od 2584 m2</t>
  </si>
  <si>
    <t>72/A1/4/1/1/4/1/2</t>
  </si>
  <si>
    <t>zemljište kčbr. 72/A/1/4/1/1/4/1/3 oranica Križoputje z.k.ul.br.2769 k.o. Orehovica od 3103 m2</t>
  </si>
  <si>
    <t>72/A/1/4/1/1/4/1/3</t>
  </si>
  <si>
    <t>zemljište kčbr. 72/A/1/4/1/1/1/1/2/1 oranica Dravska ulica z.k.ul.br.2769 k.o. Orehovica od 12976 m2</t>
  </si>
  <si>
    <t xml:space="preserve"> 72/A/1/4/1/1/1/1/2/1</t>
  </si>
  <si>
    <t>zemljište kčbr. 72/A/1/4/1/1/1/1/2/2 oranica Dravska ulica z.k.ul.br.2769 k.o. Orehovica od 3079 m2</t>
  </si>
  <si>
    <t>72/A/1/4/1/1/1/1/2/2</t>
  </si>
  <si>
    <t>zemljište kčbr. 72/A/1/4/1/1/1/1/2/3 oranica Dravska ulica z.k.ul.br.2769 k.o. Orehovica od 2845 m2</t>
  </si>
  <si>
    <t>72/A/1/4/1/1/1/1/2/3</t>
  </si>
  <si>
    <t>zemljište kčbr. 72/A/1/4/1/1/4/1/1/1 oranica Dravska ulica z.k.ul.br.2769 k.o. Orehovica od 12717 m2</t>
  </si>
  <si>
    <t>72/A/1/4/1/1/4/1/1/1</t>
  </si>
  <si>
    <t>zemljište kčbr. 183/1/1/1 pašnjak Prodi z.k.ul.br. 7803 k.o. Podbrest od 29809 m2</t>
  </si>
  <si>
    <t>183/1/1/1</t>
  </si>
  <si>
    <t>Zemljište kč br 104/1/1, oranica - Gospodarska zona Podbrest zkul br 7802 površine 105311 m2</t>
  </si>
  <si>
    <t>104/1/1</t>
  </si>
  <si>
    <t>Zemljište - dio nogometno igralište NK Croatia, svlačionica i dvorište dio kat čestice 1957/27, grunt 72/A/1/4/1/1/3/1/1/2 zk ul 2572 ko Orehovica površine 12620,56 m2</t>
  </si>
  <si>
    <t>72/A/1/4/1/1/3/1/1/2</t>
  </si>
  <si>
    <t>Zemljište - dio nogometno igralište NK Croatia, dvorište dio kat čestice 1957/27, grunt 72/A/1/4/1/1/3/1/11/9 zk ul 2572 ko Orehovica površine 712,14 m2</t>
  </si>
  <si>
    <t>72/A/1/4/1/1/3/1/11/9</t>
  </si>
  <si>
    <t>Zemljište - nogometno igralište NK Budućnost Podbrest kat čest 3989/3, grunt 10/16 zkul 1182 ko Podbrest, površine 10300 m2</t>
  </si>
  <si>
    <t>10/16</t>
  </si>
  <si>
    <t>Grobna kuća u Podbrestu s nadstrešnicom</t>
  </si>
  <si>
    <t>Višenamjensko sportsko igračište u romskom naselju u Orehovici ukupnih dimenzija 23,00 x 44,00 m asfalta debljine 5 cm</t>
  </si>
  <si>
    <t>Artikl</t>
  </si>
  <si>
    <t>Cijena po komadu 
s PDV-om</t>
  </si>
  <si>
    <t>Ukupno s PDV-om</t>
  </si>
  <si>
    <t>Inventurno stanje količinski</t>
  </si>
  <si>
    <t>Inventurno stanje vrijednosno</t>
  </si>
  <si>
    <t>Vruće pocinčani stupovi javne 
rasvjete (visine 8m)</t>
  </si>
  <si>
    <t>LED svjetiljke za montažu na 
stup sa svim potrebnim spojim montažnim materijalom i priborom</t>
  </si>
  <si>
    <t>Jednokraka Fe/Zn konzola, dužine 
kraka 30 cm</t>
  </si>
  <si>
    <t>Ukupno</t>
  </si>
  <si>
    <t>Građevinski i elektromontažni radovi</t>
  </si>
  <si>
    <t>Orehovica, 31.12.2019</t>
  </si>
  <si>
    <t xml:space="preserve">Javna rasvjeta spojne ceste id ŽC 2022 do ulice Kralja Zvonimira </t>
  </si>
  <si>
    <t>jmj</t>
  </si>
  <si>
    <t>LED reflektori snage 300W</t>
  </si>
  <si>
    <t>Led reflektori snage 500W</t>
  </si>
  <si>
    <t>Razvodne kutije  na razvodnom stupu</t>
  </si>
  <si>
    <t>Kabel tip PP00-5x2,5 mm2</t>
  </si>
  <si>
    <t>Kabel tip PP00-3x1,5 mm2</t>
  </si>
  <si>
    <t>Kabel tip PP00-3x2,5 mm2</t>
  </si>
  <si>
    <t>Javna rasvjeta na igralištu NK Croatia Orehovica</t>
  </si>
  <si>
    <t>Trimer HUSQVARNA 534 RS 2 kom datum nabave 29.03.2019</t>
  </si>
  <si>
    <t>Pila Husqvarna 555 (3,1kW/59, 8ccm/5,9kg) 1 kom - datum nabave 29.03.2019</t>
  </si>
  <si>
    <t>Kosilica - FERRIS IS 2100Z (B&amp;S28KS/155 cm/ZEro Turn)</t>
  </si>
  <si>
    <t xml:space="preserve"> u Općini Orehovica -  nabava u 2019. godini</t>
  </si>
  <si>
    <t>NASELJE</t>
  </si>
  <si>
    <t>BROJ STUPOVA</t>
  </si>
  <si>
    <t>Cijena pojedinačnog stupa s PDV-om</t>
  </si>
  <si>
    <t>Inventurno stanje - vrijednosno</t>
  </si>
  <si>
    <t>OREHOVICA</t>
  </si>
  <si>
    <t>PODBREST</t>
  </si>
  <si>
    <t>VULARIJA</t>
  </si>
  <si>
    <t>ROMSKO NASELJE</t>
  </si>
  <si>
    <t>BROJ OBOSTRANIH TABLI</t>
  </si>
  <si>
    <t>Cijena pojedinačne obostrane table s PDV-om</t>
  </si>
  <si>
    <t>Cijena prometnog ogledala s      PDV-om</t>
  </si>
  <si>
    <t>Cijena iskopa temelja, pocinčani stup s PDV-om</t>
  </si>
  <si>
    <t>Cijena montaže na stup te podešavanje ogledala s PDV-om</t>
  </si>
  <si>
    <t>UKUPNO PO NASELJU</t>
  </si>
  <si>
    <t>Romsko Naselje</t>
  </si>
  <si>
    <t>NAZIV ARTIKLA</t>
  </si>
  <si>
    <t>KOLIČINA</t>
  </si>
  <si>
    <t>CIJENA JEDNOG KOMADA S PDV-om</t>
  </si>
  <si>
    <t>UKUPNA CIJENA S PDV-om</t>
  </si>
  <si>
    <t>PZ B01 T90 HIP</t>
  </si>
  <si>
    <t>PZ B02 FI60 HIP OSMEROKUT</t>
  </si>
  <si>
    <t>PZ C70 60 X 60 EGP</t>
  </si>
  <si>
    <t>STUP POCINČANI</t>
  </si>
  <si>
    <t>PZ C02 60X60 HIP</t>
  </si>
  <si>
    <t>Montaža, iskop temelja, ugradnja, nadzor</t>
  </si>
  <si>
    <t>UKUPNO: 222.311,25 kn</t>
  </si>
  <si>
    <t>Prometna signalizacija, ogledala i znakovi ulica</t>
  </si>
  <si>
    <t>Specifikacija nabave opreme za civilnu zaštitu u 2019. godini</t>
  </si>
  <si>
    <t>Jmj</t>
  </si>
  <si>
    <t>Količina</t>
  </si>
  <si>
    <t xml:space="preserve"> Cijena  </t>
  </si>
  <si>
    <t xml:space="preserve"> Ukupno </t>
  </si>
  <si>
    <t>Vatrogasne čizme FAL Magma, vel. 43, 45, 46</t>
  </si>
  <si>
    <t>par</t>
  </si>
  <si>
    <t>Vatrogasne čizme FAL Flame Boa, vel 43,44,45</t>
  </si>
  <si>
    <t>Vatrogasne čizme FAL Flame, vel. 44</t>
  </si>
  <si>
    <t>Vatrogasne rukavice Holik Angel, vel, 10- 5 kom i 11-5 kom</t>
  </si>
  <si>
    <t>Međumješalica C-52 200l protoka</t>
  </si>
  <si>
    <t>Muljna crpka (potopna)- PEDROLLO VXCm 15/15 220V</t>
  </si>
  <si>
    <t>P-9 Aparat „Gloria“</t>
  </si>
  <si>
    <t>Metalni nosač za aparat 8 (P-9) sa gurtnom (za vozilo)</t>
  </si>
  <si>
    <t>Čizme vatrogasne VOLKL Leutnant- Pro, EN 15090:2012, vel. 46, 45 i 44</t>
  </si>
  <si>
    <t>Intervencijsko odijelo BAS PROFI EN 469:2006+A1:2002, vel. XL</t>
  </si>
  <si>
    <t xml:space="preserve">Metla za šumski požar - teleskopska </t>
  </si>
  <si>
    <t>Pila Husqvarna 555 3,1 kw/59,8 ccm/5,9 kg</t>
  </si>
  <si>
    <t>CO2 aparat</t>
  </si>
  <si>
    <t>Košara usisna 75 mm kurna (VT-E)</t>
  </si>
  <si>
    <t>Košara usisna 110 mm kutna (E)</t>
  </si>
  <si>
    <t>Spojnica slijepa fi 52 mm lijevana (VT-E)</t>
  </si>
  <si>
    <t>Zaštitna mreža za sitku- A standardna sitka</t>
  </si>
  <si>
    <t>Prijelaznice B/C</t>
  </si>
  <si>
    <t>Prijelaznice A/B</t>
  </si>
  <si>
    <t>Spojnica slijepa fi 75 mm forget</t>
  </si>
  <si>
    <t>Spojnica slijepa fi 75 mm/ G3 lijevana (VT-E)</t>
  </si>
  <si>
    <t>Mosnice gumene za 2 B-cijevi sa reflektirajućom trakom</t>
  </si>
  <si>
    <t>Potkape za intervencije, NOMEX</t>
  </si>
  <si>
    <t>Kacige za šumski požar MSA</t>
  </si>
  <si>
    <t xml:space="preserve">Kabel gumeni 5x2,5/25 m sa motalicom. Trofazni </t>
  </si>
  <si>
    <t>Obrezivać HUSQVARNA 525 PT5S motorni - 397 cm</t>
  </si>
  <si>
    <t xml:space="preserve">DVD Podbrest: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</si>
</sst>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#,##0.00\ &quot;kn&quot;;\-#,##0.00\ &quot;kn&quot;"/>
    <numFmt numFmtId="8" formatCode="#,##0.00\ &quot;kn&quot;;[Red]\-#,##0.00\ &quot;kn&quot;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0,000,000.00"/>
    <numFmt numFmtId="166" formatCode="000,000.00"/>
    <numFmt numFmtId="167" formatCode="0,000.00"/>
    <numFmt numFmtId="168" formatCode="00,000.00"/>
    <numFmt numFmtId="169" formatCode="000.00"/>
    <numFmt numFmtId="170" formatCode="00.00"/>
    <numFmt numFmtId="171" formatCode="0.0000"/>
    <numFmt numFmtId="172" formatCode="#"/>
    <numFmt numFmtId="173" formatCode="#,##0.00\ _k_n"/>
    <numFmt numFmtId="174" formatCode="#,##0.00\ &quot;kn&quot;"/>
    <numFmt numFmtId="175" formatCode="#,##0.00\ _k_n;[Red]#,##0.00\ _k_n"/>
    <numFmt numFmtId="176" formatCode="#,##0.00&quot; kn&quot;"/>
    <numFmt numFmtId="177" formatCode="#,##0.00\ &quot;kn&quot;;[Red]#,##0.00\ &quot;kn&quot;"/>
    <numFmt numFmtId="178" formatCode="&quot; &quot;#,##0.00&quot; &quot;[$kn-41A]&quot; &quot;;&quot;-&quot;#,##0.00&quot; &quot;[$kn-41A]&quot; &quot;;&quot; -&quot;00&quot; &quot;[$kn-41A]&quot; &quot;;&quot; &quot;@&quot; &quot;"/>
  </numFmts>
  <fonts count="60">
    <font>
      <sz val="10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name val="Arial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Arial"/>
      <charset val="238"/>
    </font>
    <font>
      <b/>
      <sz val="10"/>
      <name val="Arial"/>
      <charset val="238"/>
    </font>
    <font>
      <sz val="14"/>
      <name val="Times New Roman"/>
      <family val="1"/>
      <charset val="238"/>
    </font>
    <font>
      <b/>
      <sz val="16"/>
      <name val="Arial"/>
      <charset val="238"/>
    </font>
    <font>
      <sz val="9"/>
      <color indexed="8"/>
      <name val="Times New Roman"/>
      <family val="1"/>
      <charset val="238"/>
    </font>
    <font>
      <sz val="10"/>
      <name val="Arial"/>
      <family val="2"/>
    </font>
    <font>
      <sz val="16"/>
      <name val="Arial"/>
      <family val="2"/>
      <charset val="238"/>
    </font>
    <font>
      <sz val="10"/>
      <name val="Times New Roman"/>
      <family val="1"/>
      <charset val="1"/>
    </font>
    <font>
      <b/>
      <sz val="10"/>
      <name val="Arial"/>
      <family val="2"/>
    </font>
    <font>
      <sz val="11"/>
      <color indexed="8"/>
      <name val="Calibri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.5"/>
      <color rgb="FF000000"/>
      <name val="Arial-BoldMT"/>
    </font>
    <font>
      <sz val="8"/>
      <color rgb="FF000000"/>
      <name val="ArialMT"/>
    </font>
    <font>
      <b/>
      <sz val="8"/>
      <color rgb="FF000000"/>
      <name val="Arial-BoldMT"/>
    </font>
    <font>
      <b/>
      <sz val="12"/>
      <color rgb="FF000000"/>
      <name val="Arial-BoldMT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b/>
      <u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 applyNumberFormat="0" applyFill="0" applyBorder="0" applyAlignment="0" applyProtection="0"/>
    <xf numFmtId="0" fontId="5" fillId="0" borderId="0"/>
    <xf numFmtId="164" fontId="8" fillId="0" borderId="0" applyFont="0" applyFill="0" applyBorder="0" applyAlignment="0" applyProtection="0"/>
    <xf numFmtId="0" fontId="35" fillId="0" borderId="0"/>
    <xf numFmtId="0" fontId="1" fillId="0" borderId="0"/>
    <xf numFmtId="0" fontId="39" fillId="0" borderId="0"/>
    <xf numFmtId="164" fontId="1" fillId="0" borderId="0" applyFont="0" applyFill="0" applyBorder="0" applyAlignment="0" applyProtection="0"/>
    <xf numFmtId="0" fontId="51" fillId="0" borderId="0"/>
    <xf numFmtId="178" fontId="51" fillId="0" borderId="0" applyFont="0" applyFill="0" applyBorder="0" applyAlignment="0" applyProtection="0"/>
    <xf numFmtId="0" fontId="54" fillId="0" borderId="0" applyNumberFormat="0" applyBorder="0" applyProtection="0"/>
  </cellStyleXfs>
  <cellXfs count="433">
    <xf numFmtId="0" fontId="0" fillId="0" borderId="0" xfId="0"/>
    <xf numFmtId="0" fontId="2" fillId="0" borderId="0" xfId="0" applyFont="1" applyAlignment="1" applyProtection="1">
      <alignment horizontal="left" vertical="top"/>
      <protection locked="0"/>
    </xf>
    <xf numFmtId="0" fontId="5" fillId="0" borderId="0" xfId="1"/>
    <xf numFmtId="0" fontId="0" fillId="0" borderId="1" xfId="0" applyBorder="1"/>
    <xf numFmtId="1" fontId="3" fillId="0" borderId="1" xfId="0" applyNumberFormat="1" applyFont="1" applyBorder="1" applyAlignment="1" applyProtection="1">
      <alignment horizontal="left" vertical="top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>
      <alignment wrapText="1"/>
    </xf>
    <xf numFmtId="167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1" xfId="0" applyNumberFormat="1" applyFont="1" applyBorder="1" applyAlignment="1" applyProtection="1">
      <alignment horizontal="right" vertical="top"/>
      <protection locked="0"/>
    </xf>
    <xf numFmtId="49" fontId="0" fillId="0" borderId="1" xfId="0" applyNumberFormat="1" applyBorder="1"/>
    <xf numFmtId="168" fontId="3" fillId="0" borderId="1" xfId="0" applyNumberFormat="1" applyFont="1" applyBorder="1" applyAlignment="1" applyProtection="1">
      <alignment horizontal="right" vertical="top"/>
      <protection locked="0"/>
    </xf>
    <xf numFmtId="169" fontId="3" fillId="0" borderId="1" xfId="0" applyNumberFormat="1" applyFont="1" applyBorder="1" applyAlignment="1" applyProtection="1">
      <alignment horizontal="right" vertical="top"/>
      <protection locked="0"/>
    </xf>
    <xf numFmtId="0" fontId="9" fillId="0" borderId="1" xfId="0" applyFont="1" applyBorder="1"/>
    <xf numFmtId="0" fontId="9" fillId="0" borderId="0" xfId="0" applyFont="1"/>
    <xf numFmtId="170" fontId="3" fillId="0" borderId="1" xfId="0" applyNumberFormat="1" applyFont="1" applyBorder="1" applyAlignment="1" applyProtection="1">
      <alignment horizontal="right" vertical="top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4" fillId="0" borderId="1" xfId="0" applyFont="1" applyBorder="1" applyAlignment="1" applyProtection="1">
      <alignment horizontal="left" vertical="top"/>
      <protection locked="0"/>
    </xf>
    <xf numFmtId="164" fontId="0" fillId="0" borderId="1" xfId="2" applyFont="1" applyBorder="1"/>
    <xf numFmtId="164" fontId="9" fillId="0" borderId="1" xfId="2" applyFont="1" applyBorder="1"/>
    <xf numFmtId="168" fontId="9" fillId="0" borderId="1" xfId="0" applyNumberFormat="1" applyFont="1" applyBorder="1"/>
    <xf numFmtId="167" fontId="9" fillId="0" borderId="1" xfId="0" applyNumberFormat="1" applyFont="1" applyBorder="1"/>
    <xf numFmtId="165" fontId="3" fillId="0" borderId="1" xfId="0" applyNumberFormat="1" applyFont="1" applyBorder="1" applyAlignment="1" applyProtection="1">
      <alignment horizontal="right" vertical="top"/>
      <protection locked="0"/>
    </xf>
    <xf numFmtId="0" fontId="8" fillId="0" borderId="1" xfId="0" applyFont="1" applyBorder="1"/>
    <xf numFmtId="4" fontId="0" fillId="0" borderId="1" xfId="0" applyNumberFormat="1" applyBorder="1"/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Border="1"/>
    <xf numFmtId="164" fontId="8" fillId="0" borderId="1" xfId="2" applyFont="1" applyBorder="1"/>
    <xf numFmtId="164" fontId="9" fillId="0" borderId="3" xfId="2" applyFont="1" applyBorder="1"/>
    <xf numFmtId="164" fontId="9" fillId="0" borderId="1" xfId="2" applyFont="1" applyBorder="1" applyAlignment="1">
      <alignment horizontal="right"/>
    </xf>
    <xf numFmtId="164" fontId="0" fillId="0" borderId="0" xfId="2" applyFont="1"/>
    <xf numFmtId="0" fontId="0" fillId="0" borderId="1" xfId="0" applyBorder="1" applyAlignment="1">
      <alignment horizontal="center" wrapText="1"/>
    </xf>
    <xf numFmtId="49" fontId="8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righ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164" fontId="3" fillId="0" borderId="1" xfId="2" applyFont="1" applyBorder="1" applyAlignment="1" applyProtection="1">
      <alignment horizontal="right" vertical="top"/>
      <protection locked="0"/>
    </xf>
    <xf numFmtId="0" fontId="11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8" fontId="17" fillId="0" borderId="0" xfId="0" applyNumberFormat="1" applyFont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 indent="1"/>
    </xf>
    <xf numFmtId="0" fontId="10" fillId="0" borderId="6" xfId="0" applyFont="1" applyBorder="1" applyAlignment="1">
      <alignment horizontal="left" vertical="center" wrapText="1" indent="1"/>
    </xf>
    <xf numFmtId="0" fontId="11" fillId="0" borderId="0" xfId="0" applyFont="1" applyAlignment="1">
      <alignment vertical="center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vertical="center" wrapText="1"/>
    </xf>
    <xf numFmtId="0" fontId="13" fillId="0" borderId="0" xfId="0" applyFont="1"/>
    <xf numFmtId="0" fontId="19" fillId="0" borderId="10" xfId="0" applyFont="1" applyBorder="1" applyAlignment="1">
      <alignment vertical="center" wrapText="1"/>
    </xf>
    <xf numFmtId="0" fontId="19" fillId="0" borderId="11" xfId="0" applyFont="1" applyBorder="1" applyAlignment="1">
      <alignment horizontal="center" vertical="center" wrapText="1"/>
    </xf>
    <xf numFmtId="4" fontId="19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4" fontId="20" fillId="0" borderId="11" xfId="0" applyNumberFormat="1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4" fontId="22" fillId="0" borderId="11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8" fontId="10" fillId="0" borderId="0" xfId="0" applyNumberFormat="1" applyFont="1" applyAlignment="1">
      <alignment vertical="center"/>
    </xf>
    <xf numFmtId="1" fontId="3" fillId="0" borderId="3" xfId="0" applyNumberFormat="1" applyFont="1" applyBorder="1" applyAlignment="1" applyProtection="1">
      <alignment horizontal="left" vertical="top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164" fontId="0" fillId="0" borderId="3" xfId="2" applyFont="1" applyBorder="1"/>
    <xf numFmtId="0" fontId="8" fillId="0" borderId="3" xfId="0" applyFont="1" applyBorder="1"/>
    <xf numFmtId="0" fontId="23" fillId="0" borderId="15" xfId="0" applyFont="1" applyBorder="1" applyAlignment="1">
      <alignment horizontal="center"/>
    </xf>
    <xf numFmtId="0" fontId="26" fillId="0" borderId="15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3" fillId="0" borderId="19" xfId="0" applyFont="1" applyBorder="1" applyAlignment="1">
      <alignment horizontal="center"/>
    </xf>
    <xf numFmtId="0" fontId="27" fillId="0" borderId="19" xfId="0" applyFont="1" applyBorder="1" applyAlignment="1">
      <alignment horizontal="center"/>
    </xf>
    <xf numFmtId="0" fontId="27" fillId="5" borderId="23" xfId="0" applyFont="1" applyFill="1" applyBorder="1"/>
    <xf numFmtId="0" fontId="0" fillId="5" borderId="23" xfId="0" applyFill="1" applyBorder="1"/>
    <xf numFmtId="0" fontId="27" fillId="0" borderId="3" xfId="0" applyFont="1" applyBorder="1" applyAlignment="1">
      <alignment horizontal="center"/>
    </xf>
    <xf numFmtId="0" fontId="27" fillId="0" borderId="3" xfId="0" applyFont="1" applyBorder="1" applyAlignment="1">
      <alignment horizontal="right"/>
    </xf>
    <xf numFmtId="173" fontId="23" fillId="0" borderId="3" xfId="0" applyNumberFormat="1" applyFont="1" applyBorder="1" applyAlignment="1">
      <alignment horizontal="right"/>
    </xf>
    <xf numFmtId="4" fontId="27" fillId="0" borderId="3" xfId="0" applyNumberFormat="1" applyFont="1" applyBorder="1"/>
    <xf numFmtId="4" fontId="23" fillId="0" borderId="3" xfId="0" applyNumberFormat="1" applyFont="1" applyBorder="1"/>
    <xf numFmtId="173" fontId="23" fillId="0" borderId="3" xfId="0" applyNumberFormat="1" applyFont="1" applyBorder="1" applyAlignment="1"/>
    <xf numFmtId="0" fontId="26" fillId="7" borderId="3" xfId="0" applyFont="1" applyFill="1" applyBorder="1" applyAlignment="1">
      <alignment horizontal="right"/>
    </xf>
    <xf numFmtId="0" fontId="26" fillId="6" borderId="3" xfId="0" applyFont="1" applyFill="1" applyBorder="1" applyAlignment="1">
      <alignment horizontal="right"/>
    </xf>
    <xf numFmtId="173" fontId="27" fillId="0" borderId="3" xfId="0" applyNumberFormat="1" applyFont="1" applyBorder="1" applyAlignment="1"/>
    <xf numFmtId="4" fontId="26" fillId="6" borderId="3" xfId="0" applyNumberFormat="1" applyFont="1" applyFill="1" applyBorder="1" applyAlignment="1">
      <alignment horizontal="right"/>
    </xf>
    <xf numFmtId="174" fontId="27" fillId="0" borderId="3" xfId="0" applyNumberFormat="1" applyFont="1" applyBorder="1" applyAlignment="1">
      <alignment horizontal="right"/>
    </xf>
    <xf numFmtId="0" fontId="26" fillId="8" borderId="3" xfId="0" applyFont="1" applyFill="1" applyBorder="1" applyAlignment="1">
      <alignment horizontal="right"/>
    </xf>
    <xf numFmtId="4" fontId="26" fillId="8" borderId="3" xfId="0" applyNumberFormat="1" applyFont="1" applyFill="1" applyBorder="1"/>
    <xf numFmtId="0" fontId="23" fillId="0" borderId="3" xfId="0" applyFont="1" applyBorder="1"/>
    <xf numFmtId="0" fontId="26" fillId="9" borderId="3" xfId="0" applyFont="1" applyFill="1" applyBorder="1" applyAlignment="1">
      <alignment horizontal="right"/>
    </xf>
    <xf numFmtId="4" fontId="26" fillId="9" borderId="3" xfId="0" applyNumberFormat="1" applyFont="1" applyFill="1" applyBorder="1"/>
    <xf numFmtId="0" fontId="32" fillId="0" borderId="0" xfId="0" applyFont="1" applyBorder="1"/>
    <xf numFmtId="0" fontId="32" fillId="0" borderId="0" xfId="0" applyFont="1" applyBorder="1" applyAlignment="1"/>
    <xf numFmtId="4" fontId="24" fillId="0" borderId="0" xfId="0" applyNumberFormat="1" applyFont="1" applyBorder="1" applyAlignment="1"/>
    <xf numFmtId="0" fontId="26" fillId="0" borderId="0" xfId="0" applyFont="1" applyAlignment="1">
      <alignment horizontal="left"/>
    </xf>
    <xf numFmtId="0" fontId="27" fillId="0" borderId="0" xfId="0" applyFont="1" applyAlignment="1">
      <alignment horizontal="right"/>
    </xf>
    <xf numFmtId="4" fontId="26" fillId="10" borderId="3" xfId="0" applyNumberFormat="1" applyFont="1" applyFill="1" applyBorder="1" applyAlignment="1">
      <alignment horizontal="right"/>
    </xf>
    <xf numFmtId="4" fontId="26" fillId="10" borderId="3" xfId="0" applyNumberFormat="1" applyFont="1" applyFill="1" applyBorder="1"/>
    <xf numFmtId="0" fontId="27" fillId="0" borderId="0" xfId="0" applyFont="1"/>
    <xf numFmtId="0" fontId="27" fillId="0" borderId="0" xfId="0" applyFont="1" applyBorder="1" applyAlignment="1"/>
    <xf numFmtId="0" fontId="26" fillId="0" borderId="0" xfId="0" applyFont="1" applyBorder="1" applyAlignment="1"/>
    <xf numFmtId="0" fontId="26" fillId="0" borderId="0" xfId="0" applyFont="1"/>
    <xf numFmtId="0" fontId="32" fillId="0" borderId="0" xfId="0" applyFont="1"/>
    <xf numFmtId="4" fontId="24" fillId="0" borderId="0" xfId="0" applyNumberFormat="1" applyFont="1"/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vertical="center"/>
    </xf>
    <xf numFmtId="167" fontId="3" fillId="0" borderId="3" xfId="0" applyNumberFormat="1" applyFont="1" applyBorder="1" applyAlignment="1" applyProtection="1">
      <alignment horizontal="right" vertical="top"/>
      <protection locked="0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10" fillId="0" borderId="0" xfId="0" applyNumberFormat="1" applyFont="1" applyAlignment="1">
      <alignment vertical="center" wrapText="1"/>
    </xf>
    <xf numFmtId="0" fontId="0" fillId="0" borderId="0" xfId="0" applyAlignment="1">
      <alignment wrapText="1"/>
    </xf>
    <xf numFmtId="8" fontId="0" fillId="0" borderId="0" xfId="0" applyNumberFormat="1" applyAlignment="1">
      <alignment wrapText="1"/>
    </xf>
    <xf numFmtId="0" fontId="4" fillId="0" borderId="3" xfId="0" applyFont="1" applyBorder="1" applyAlignment="1" applyProtection="1">
      <alignment horizontal="left" vertical="top"/>
      <protection locked="0"/>
    </xf>
    <xf numFmtId="0" fontId="9" fillId="0" borderId="3" xfId="0" applyFont="1" applyBorder="1"/>
    <xf numFmtId="168" fontId="3" fillId="0" borderId="3" xfId="0" applyNumberFormat="1" applyFont="1" applyBorder="1" applyAlignment="1" applyProtection="1">
      <alignment horizontal="right" vertical="top"/>
      <protection locked="0"/>
    </xf>
    <xf numFmtId="4" fontId="3" fillId="0" borderId="1" xfId="0" applyNumberFormat="1" applyFont="1" applyBorder="1" applyAlignment="1" applyProtection="1">
      <alignment horizontal="right" vertical="top"/>
      <protection locked="0"/>
    </xf>
    <xf numFmtId="166" fontId="3" fillId="0" borderId="3" xfId="0" applyNumberFormat="1" applyFont="1" applyBorder="1" applyAlignment="1" applyProtection="1">
      <alignment horizontal="right" vertical="top"/>
      <protection locked="0"/>
    </xf>
    <xf numFmtId="4" fontId="3" fillId="0" borderId="3" xfId="0" applyNumberFormat="1" applyFont="1" applyBorder="1" applyAlignment="1" applyProtection="1">
      <alignment horizontal="right" vertical="top"/>
      <protection locked="0"/>
    </xf>
    <xf numFmtId="44" fontId="3" fillId="0" borderId="1" xfId="0" applyNumberFormat="1" applyFont="1" applyBorder="1" applyAlignment="1" applyProtection="1">
      <alignment horizontal="right" vertical="top"/>
      <protection locked="0"/>
    </xf>
    <xf numFmtId="1" fontId="4" fillId="0" borderId="3" xfId="0" applyNumberFormat="1" applyFont="1" applyBorder="1" applyAlignment="1" applyProtection="1">
      <alignment horizontal="left" vertical="top" wrapText="1"/>
      <protection locked="0"/>
    </xf>
    <xf numFmtId="4" fontId="3" fillId="0" borderId="3" xfId="2" applyNumberFormat="1" applyFont="1" applyBorder="1" applyAlignment="1" applyProtection="1">
      <alignment horizontal="right" vertical="top"/>
      <protection locked="0"/>
    </xf>
    <xf numFmtId="0" fontId="15" fillId="0" borderId="0" xfId="0" applyFont="1"/>
    <xf numFmtId="164" fontId="3" fillId="0" borderId="3" xfId="2" applyFont="1" applyBorder="1" applyAlignment="1" applyProtection="1">
      <alignment horizontal="right" vertical="top"/>
      <protection locked="0"/>
    </xf>
    <xf numFmtId="164" fontId="8" fillId="0" borderId="3" xfId="2" applyFont="1" applyBorder="1"/>
    <xf numFmtId="0" fontId="35" fillId="0" borderId="0" xfId="3" applyFont="1"/>
    <xf numFmtId="0" fontId="5" fillId="0" borderId="0" xfId="3" applyFont="1" applyAlignment="1">
      <alignment horizontal="right"/>
    </xf>
    <xf numFmtId="0" fontId="35" fillId="0" borderId="0" xfId="3" applyFont="1" applyAlignment="1">
      <alignment horizontal="left" vertical="top" wrapText="1"/>
    </xf>
    <xf numFmtId="0" fontId="5" fillId="0" borderId="0" xfId="3" applyFont="1"/>
    <xf numFmtId="0" fontId="37" fillId="0" borderId="30" xfId="3" applyFont="1" applyBorder="1" applyAlignment="1">
      <alignment horizontal="right" wrapText="1"/>
    </xf>
    <xf numFmtId="0" fontId="37" fillId="0" borderId="31" xfId="3" applyFont="1" applyBorder="1" applyAlignment="1">
      <alignment wrapText="1"/>
    </xf>
    <xf numFmtId="0" fontId="37" fillId="0" borderId="32" xfId="3" applyFont="1" applyBorder="1" applyAlignment="1">
      <alignment wrapText="1"/>
    </xf>
    <xf numFmtId="0" fontId="37" fillId="0" borderId="33" xfId="3" applyFont="1" applyBorder="1" applyAlignment="1">
      <alignment wrapText="1"/>
    </xf>
    <xf numFmtId="0" fontId="37" fillId="0" borderId="30" xfId="3" applyFont="1" applyBorder="1" applyAlignment="1">
      <alignment horizontal="center" wrapText="1"/>
    </xf>
    <xf numFmtId="0" fontId="5" fillId="0" borderId="30" xfId="3" applyFont="1" applyBorder="1" applyAlignment="1">
      <alignment wrapText="1"/>
    </xf>
    <xf numFmtId="0" fontId="35" fillId="0" borderId="0" xfId="3" applyFont="1" applyAlignment="1">
      <alignment wrapText="1"/>
    </xf>
    <xf numFmtId="0" fontId="23" fillId="0" borderId="34" xfId="3" applyFont="1" applyBorder="1" applyAlignment="1">
      <alignment horizontal="center" vertical="center"/>
    </xf>
    <xf numFmtId="0" fontId="37" fillId="0" borderId="0" xfId="3" applyFont="1" applyBorder="1" applyAlignment="1">
      <alignment horizontal="center"/>
    </xf>
    <xf numFmtId="0" fontId="23" fillId="0" borderId="38" xfId="3" applyFont="1" applyBorder="1" applyAlignment="1">
      <alignment horizontal="center" vertical="center" wrapText="1"/>
    </xf>
    <xf numFmtId="0" fontId="23" fillId="0" borderId="38" xfId="3" applyNumberFormat="1" applyFont="1" applyBorder="1" applyAlignment="1">
      <alignment horizontal="center" vertical="center"/>
    </xf>
    <xf numFmtId="2" fontId="23" fillId="0" borderId="38" xfId="3" applyNumberFormat="1" applyFont="1" applyBorder="1" applyAlignment="1">
      <alignment horizontal="center" vertical="center" wrapText="1"/>
    </xf>
    <xf numFmtId="175" fontId="23" fillId="0" borderId="39" xfId="3" applyNumberFormat="1" applyFont="1" applyBorder="1" applyAlignment="1">
      <alignment vertical="center"/>
    </xf>
    <xf numFmtId="0" fontId="5" fillId="0" borderId="34" xfId="3" applyFont="1" applyBorder="1" applyAlignment="1">
      <alignment horizontal="center" vertical="center"/>
    </xf>
    <xf numFmtId="0" fontId="5" fillId="0" borderId="38" xfId="3" applyFont="1" applyBorder="1" applyAlignment="1">
      <alignment horizontal="center" vertical="center"/>
    </xf>
    <xf numFmtId="0" fontId="5" fillId="0" borderId="38" xfId="3" applyFont="1" applyBorder="1" applyAlignment="1">
      <alignment horizontal="center" vertical="center" wrapText="1"/>
    </xf>
    <xf numFmtId="0" fontId="5" fillId="0" borderId="38" xfId="3" applyNumberFormat="1" applyFont="1" applyBorder="1" applyAlignment="1">
      <alignment horizontal="center" vertical="center"/>
    </xf>
    <xf numFmtId="2" fontId="5" fillId="0" borderId="38" xfId="3" applyNumberFormat="1" applyFont="1" applyBorder="1" applyAlignment="1">
      <alignment horizontal="center" vertical="center" wrapText="1"/>
    </xf>
    <xf numFmtId="0" fontId="23" fillId="0" borderId="38" xfId="3" applyFont="1" applyBorder="1" applyAlignment="1">
      <alignment horizontal="center" vertical="center"/>
    </xf>
    <xf numFmtId="0" fontId="23" fillId="0" borderId="30" xfId="3" applyFont="1" applyBorder="1" applyAlignment="1">
      <alignment horizontal="center"/>
    </xf>
    <xf numFmtId="0" fontId="23" fillId="0" borderId="30" xfId="3" applyFont="1" applyBorder="1" applyAlignment="1">
      <alignment horizontal="center" wrapText="1"/>
    </xf>
    <xf numFmtId="175" fontId="23" fillId="0" borderId="30" xfId="3" applyNumberFormat="1" applyFont="1" applyBorder="1" applyAlignment="1">
      <alignment horizontal="center" wrapText="1"/>
    </xf>
    <xf numFmtId="0" fontId="5" fillId="0" borderId="30" xfId="3" applyFont="1" applyBorder="1" applyAlignment="1">
      <alignment horizontal="right"/>
    </xf>
    <xf numFmtId="176" fontId="6" fillId="0" borderId="30" xfId="3" applyNumberFormat="1" applyFont="1" applyBorder="1" applyAlignment="1">
      <alignment horizontal="right" vertical="center"/>
    </xf>
    <xf numFmtId="0" fontId="5" fillId="0" borderId="29" xfId="3" applyFont="1" applyBorder="1" applyAlignment="1">
      <alignment horizontal="right"/>
    </xf>
    <xf numFmtId="0" fontId="6" fillId="0" borderId="29" xfId="3" applyFont="1" applyBorder="1" applyAlignment="1">
      <alignment wrapText="1"/>
    </xf>
    <xf numFmtId="0" fontId="35" fillId="0" borderId="29" xfId="3" applyFont="1" applyBorder="1" applyAlignment="1"/>
    <xf numFmtId="176" fontId="6" fillId="0" borderId="29" xfId="3" applyNumberFormat="1" applyFont="1" applyBorder="1" applyAlignment="1">
      <alignment horizontal="right" vertical="center"/>
    </xf>
    <xf numFmtId="0" fontId="5" fillId="0" borderId="30" xfId="3" applyFont="1" applyBorder="1"/>
    <xf numFmtId="0" fontId="5" fillId="0" borderId="0" xfId="3" applyFont="1" applyBorder="1" applyAlignment="1">
      <alignment horizontal="right"/>
    </xf>
    <xf numFmtId="0" fontId="6" fillId="0" borderId="0" xfId="3" applyFont="1" applyBorder="1" applyAlignment="1">
      <alignment wrapText="1"/>
    </xf>
    <xf numFmtId="0" fontId="35" fillId="0" borderId="0" xfId="3" applyFont="1" applyBorder="1" applyAlignment="1"/>
    <xf numFmtId="176" fontId="6" fillId="0" borderId="0" xfId="3" applyNumberFormat="1" applyFont="1" applyBorder="1" applyAlignment="1">
      <alignment horizontal="right" vertical="center"/>
    </xf>
    <xf numFmtId="176" fontId="5" fillId="0" borderId="0" xfId="3" applyNumberFormat="1" applyFont="1" applyBorder="1" applyAlignment="1">
      <alignment horizontal="right" vertical="center"/>
    </xf>
    <xf numFmtId="9" fontId="5" fillId="0" borderId="0" xfId="3" applyNumberFormat="1" applyFont="1" applyBorder="1" applyAlignment="1">
      <alignment horizontal="right" vertical="center"/>
    </xf>
    <xf numFmtId="177" fontId="38" fillId="0" borderId="0" xfId="3" applyNumberFormat="1" applyFont="1"/>
    <xf numFmtId="0" fontId="5" fillId="0" borderId="0" xfId="3" applyFont="1" applyAlignment="1">
      <alignment wrapText="1"/>
    </xf>
    <xf numFmtId="1" fontId="3" fillId="0" borderId="46" xfId="0" applyNumberFormat="1" applyFont="1" applyBorder="1" applyAlignment="1" applyProtection="1">
      <alignment horizontal="left" vertical="top"/>
      <protection locked="0"/>
    </xf>
    <xf numFmtId="0" fontId="4" fillId="0" borderId="46" xfId="0" applyFont="1" applyBorder="1" applyAlignment="1" applyProtection="1">
      <alignment horizontal="left" vertical="top"/>
      <protection locked="0"/>
    </xf>
    <xf numFmtId="0" fontId="0" fillId="0" borderId="46" xfId="0" applyBorder="1"/>
    <xf numFmtId="164" fontId="3" fillId="0" borderId="46" xfId="2" applyFont="1" applyBorder="1" applyAlignment="1" applyProtection="1">
      <alignment horizontal="right" vertical="top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40" fillId="0" borderId="0" xfId="0" applyFont="1" applyAlignment="1">
      <alignment vertical="center"/>
    </xf>
    <xf numFmtId="0" fontId="4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4" fontId="41" fillId="0" borderId="0" xfId="0" applyNumberFormat="1" applyFont="1" applyAlignment="1">
      <alignment vertical="center" wrapText="1"/>
    </xf>
    <xf numFmtId="0" fontId="41" fillId="0" borderId="0" xfId="0" applyFont="1" applyAlignment="1">
      <alignment horizontal="right" vertical="center" wrapText="1"/>
    </xf>
    <xf numFmtId="4" fontId="41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44" fillId="0" borderId="0" xfId="0" applyFont="1" applyAlignment="1">
      <alignment horizontal="left" vertical="center" indent="15"/>
    </xf>
    <xf numFmtId="0" fontId="45" fillId="0" borderId="0" xfId="0" applyFont="1" applyAlignment="1">
      <alignment horizontal="left" vertical="center" indent="15"/>
    </xf>
    <xf numFmtId="0" fontId="46" fillId="0" borderId="0" xfId="0" applyFont="1" applyAlignment="1">
      <alignment horizontal="left" vertical="center" indent="15"/>
    </xf>
    <xf numFmtId="8" fontId="42" fillId="0" borderId="0" xfId="0" applyNumberFormat="1" applyFont="1" applyAlignment="1">
      <alignment vertical="center"/>
    </xf>
    <xf numFmtId="1" fontId="48" fillId="0" borderId="1" xfId="0" applyNumberFormat="1" applyFont="1" applyBorder="1" applyAlignment="1" applyProtection="1">
      <alignment horizontal="center" vertical="center"/>
      <protection locked="0"/>
    </xf>
    <xf numFmtId="0" fontId="48" fillId="0" borderId="1" xfId="0" applyFont="1" applyBorder="1" applyAlignment="1" applyProtection="1">
      <alignment horizontal="center" vertical="center"/>
      <protection locked="0"/>
    </xf>
    <xf numFmtId="0" fontId="48" fillId="0" borderId="1" xfId="0" applyFont="1" applyBorder="1" applyAlignment="1">
      <alignment horizontal="center" vertical="center"/>
    </xf>
    <xf numFmtId="167" fontId="48" fillId="0" borderId="1" xfId="0" applyNumberFormat="1" applyFont="1" applyBorder="1" applyAlignment="1" applyProtection="1">
      <alignment horizontal="center" vertical="center"/>
      <protection locked="0"/>
    </xf>
    <xf numFmtId="0" fontId="48" fillId="0" borderId="0" xfId="0" applyFont="1" applyAlignment="1">
      <alignment horizontal="center" vertical="center"/>
    </xf>
    <xf numFmtId="1" fontId="47" fillId="0" borderId="3" xfId="0" applyNumberFormat="1" applyFont="1" applyBorder="1" applyAlignment="1" applyProtection="1">
      <alignment horizontal="left" vertical="center"/>
      <protection locked="0"/>
    </xf>
    <xf numFmtId="0" fontId="47" fillId="0" borderId="3" xfId="0" applyFont="1" applyBorder="1" applyAlignment="1" applyProtection="1">
      <alignment horizontal="left" vertical="center" wrapText="1"/>
      <protection locked="0"/>
    </xf>
    <xf numFmtId="0" fontId="48" fillId="0" borderId="3" xfId="0" applyFont="1" applyBorder="1" applyAlignment="1">
      <alignment vertical="center"/>
    </xf>
    <xf numFmtId="167" fontId="47" fillId="0" borderId="3" xfId="0" applyNumberFormat="1" applyFont="1" applyBorder="1" applyAlignment="1" applyProtection="1">
      <alignment horizontal="right" vertical="center"/>
      <protection locked="0"/>
    </xf>
    <xf numFmtId="0" fontId="47" fillId="0" borderId="0" xfId="0" applyFont="1" applyAlignment="1">
      <alignment vertical="center"/>
    </xf>
    <xf numFmtId="0" fontId="6" fillId="0" borderId="0" xfId="1" applyFont="1" applyAlignment="1">
      <alignment horizontal="center"/>
    </xf>
    <xf numFmtId="0" fontId="6" fillId="0" borderId="30" xfId="1" applyFont="1" applyBorder="1" applyAlignment="1">
      <alignment horizontal="center"/>
    </xf>
    <xf numFmtId="0" fontId="5" fillId="0" borderId="30" xfId="1" applyFont="1" applyBorder="1"/>
    <xf numFmtId="0" fontId="5" fillId="0" borderId="30" xfId="1" applyFont="1" applyBorder="1" applyAlignment="1">
      <alignment horizontal="left"/>
    </xf>
    <xf numFmtId="0" fontId="7" fillId="0" borderId="30" xfId="1" applyFont="1" applyBorder="1"/>
    <xf numFmtId="0" fontId="5" fillId="0" borderId="30" xfId="1" applyFont="1" applyBorder="1" applyAlignment="1">
      <alignment wrapText="1"/>
    </xf>
    <xf numFmtId="49" fontId="5" fillId="0" borderId="30" xfId="1" applyNumberFormat="1" applyFont="1" applyBorder="1" applyAlignment="1">
      <alignment horizontal="left"/>
    </xf>
    <xf numFmtId="171" fontId="5" fillId="0" borderId="30" xfId="1" applyNumberFormat="1" applyBorder="1"/>
    <xf numFmtId="1" fontId="5" fillId="0" borderId="30" xfId="1" applyNumberFormat="1" applyBorder="1"/>
    <xf numFmtId="172" fontId="5" fillId="0" borderId="30" xfId="1" applyNumberFormat="1" applyBorder="1"/>
    <xf numFmtId="0" fontId="6" fillId="0" borderId="38" xfId="1" applyFont="1" applyBorder="1" applyAlignment="1">
      <alignment horizontal="center" vertical="center"/>
    </xf>
    <xf numFmtId="0" fontId="5" fillId="2" borderId="38" xfId="1" applyFont="1" applyFill="1" applyBorder="1" applyAlignment="1">
      <alignment horizontal="left" vertical="center"/>
    </xf>
    <xf numFmtId="0" fontId="5" fillId="2" borderId="38" xfId="1" applyFont="1" applyFill="1" applyBorder="1" applyAlignment="1">
      <alignment vertical="center"/>
    </xf>
    <xf numFmtId="0" fontId="5" fillId="3" borderId="38" xfId="1" applyFont="1" applyFill="1" applyBorder="1" applyAlignment="1">
      <alignment horizontal="left" vertical="center"/>
    </xf>
    <xf numFmtId="0" fontId="5" fillId="3" borderId="38" xfId="1" applyFont="1" applyFill="1" applyBorder="1" applyAlignment="1">
      <alignment vertical="center"/>
    </xf>
    <xf numFmtId="0" fontId="5" fillId="0" borderId="38" xfId="1" applyBorder="1"/>
    <xf numFmtId="0" fontId="5" fillId="0" borderId="38" xfId="1" applyFont="1" applyBorder="1" applyAlignment="1">
      <alignment vertical="center"/>
    </xf>
    <xf numFmtId="0" fontId="5" fillId="0" borderId="38" xfId="1" applyFont="1" applyFill="1" applyBorder="1" applyAlignment="1">
      <alignment vertical="center"/>
    </xf>
    <xf numFmtId="0" fontId="5" fillId="0" borderId="38" xfId="1" applyBorder="1" applyAlignment="1">
      <alignment wrapText="1"/>
    </xf>
    <xf numFmtId="0" fontId="6" fillId="0" borderId="0" xfId="1" applyFont="1" applyBorder="1"/>
    <xf numFmtId="0" fontId="5" fillId="0" borderId="0" xfId="1" applyFont="1" applyBorder="1" applyAlignment="1">
      <alignment vertical="center"/>
    </xf>
    <xf numFmtId="0" fontId="5" fillId="0" borderId="0" xfId="1" applyBorder="1"/>
    <xf numFmtId="0" fontId="5" fillId="0" borderId="0" xfId="1" applyFont="1" applyFill="1" applyBorder="1" applyAlignment="1">
      <alignment vertical="center"/>
    </xf>
    <xf numFmtId="0" fontId="5" fillId="0" borderId="0" xfId="1" applyBorder="1" applyAlignment="1">
      <alignment wrapText="1"/>
    </xf>
    <xf numFmtId="0" fontId="5" fillId="0" borderId="0" xfId="1" applyBorder="1" applyAlignment="1">
      <alignment vertical="center"/>
    </xf>
    <xf numFmtId="0" fontId="5" fillId="0" borderId="0" xfId="1" applyFont="1" applyBorder="1" applyAlignment="1">
      <alignment vertical="center" wrapText="1"/>
    </xf>
    <xf numFmtId="0" fontId="6" fillId="0" borderId="0" xfId="1" applyFont="1"/>
    <xf numFmtId="0" fontId="49" fillId="0" borderId="0" xfId="1" applyFont="1"/>
    <xf numFmtId="0" fontId="50" fillId="0" borderId="0" xfId="1" applyFont="1"/>
    <xf numFmtId="0" fontId="0" fillId="0" borderId="46" xfId="0" applyBorder="1" applyAlignment="1">
      <alignment horizontal="center" wrapText="1"/>
    </xf>
    <xf numFmtId="168" fontId="3" fillId="0" borderId="46" xfId="0" applyNumberFormat="1" applyFont="1" applyBorder="1" applyAlignment="1" applyProtection="1">
      <alignment horizontal="right" vertical="top"/>
      <protection locked="0"/>
    </xf>
    <xf numFmtId="17" fontId="0" fillId="0" borderId="0" xfId="0" applyNumberFormat="1" applyAlignment="1">
      <alignment horizontal="center"/>
    </xf>
    <xf numFmtId="49" fontId="8" fillId="0" borderId="46" xfId="2" applyNumberFormat="1" applyFont="1" applyBorder="1" applyAlignment="1">
      <alignment horizontal="center" wrapText="1"/>
    </xf>
    <xf numFmtId="0" fontId="8" fillId="0" borderId="46" xfId="0" applyFont="1" applyBorder="1"/>
    <xf numFmtId="0" fontId="52" fillId="0" borderId="0" xfId="7" applyFont="1"/>
    <xf numFmtId="0" fontId="51" fillId="0" borderId="0" xfId="7"/>
    <xf numFmtId="0" fontId="53" fillId="0" borderId="47" xfId="7" applyFont="1" applyBorder="1" applyAlignment="1">
      <alignment horizontal="center" vertical="center" wrapText="1"/>
    </xf>
    <xf numFmtId="0" fontId="51" fillId="0" borderId="0" xfId="7" applyAlignment="1">
      <alignment wrapText="1"/>
    </xf>
    <xf numFmtId="0" fontId="51" fillId="0" borderId="47" xfId="7" applyBorder="1" applyAlignment="1">
      <alignment vertical="center" wrapText="1"/>
    </xf>
    <xf numFmtId="0" fontId="51" fillId="0" borderId="47" xfId="7" applyBorder="1" applyAlignment="1">
      <alignment horizontal="center" vertical="center"/>
    </xf>
    <xf numFmtId="178" fontId="51" fillId="0" borderId="47" xfId="8" applyBorder="1" applyAlignment="1">
      <alignment vertical="center"/>
    </xf>
    <xf numFmtId="0" fontId="53" fillId="0" borderId="48" xfId="7" applyFont="1" applyBorder="1" applyAlignment="1">
      <alignment vertical="center"/>
    </xf>
    <xf numFmtId="0" fontId="53" fillId="0" borderId="49" xfId="7" applyFont="1" applyBorder="1" applyAlignment="1">
      <alignment vertical="center"/>
    </xf>
    <xf numFmtId="178" fontId="53" fillId="0" borderId="49" xfId="8" applyFont="1" applyBorder="1" applyAlignment="1">
      <alignment vertical="center"/>
    </xf>
    <xf numFmtId="178" fontId="53" fillId="0" borderId="50" xfId="8" applyFont="1" applyBorder="1" applyAlignment="1">
      <alignment vertical="center"/>
    </xf>
    <xf numFmtId="0" fontId="51" fillId="0" borderId="0" xfId="7" applyFill="1" applyAlignment="1">
      <alignment wrapText="1"/>
    </xf>
    <xf numFmtId="0" fontId="53" fillId="0" borderId="0" xfId="7" applyFont="1" applyFill="1" applyAlignment="1">
      <alignment vertical="center" wrapText="1"/>
    </xf>
    <xf numFmtId="0" fontId="53" fillId="0" borderId="0" xfId="7" applyFont="1"/>
    <xf numFmtId="178" fontId="53" fillId="0" borderId="0" xfId="8" applyFont="1" applyFill="1" applyAlignment="1">
      <alignment vertical="center"/>
    </xf>
    <xf numFmtId="178" fontId="53" fillId="0" borderId="0" xfId="7" applyNumberFormat="1" applyFont="1"/>
    <xf numFmtId="0" fontId="53" fillId="0" borderId="0" xfId="7" applyFont="1" applyFill="1" applyAlignment="1">
      <alignment vertical="center"/>
    </xf>
    <xf numFmtId="1" fontId="3" fillId="0" borderId="38" xfId="0" applyNumberFormat="1" applyFont="1" applyBorder="1" applyAlignment="1" applyProtection="1">
      <alignment horizontal="left" vertical="top"/>
      <protection locked="0"/>
    </xf>
    <xf numFmtId="0" fontId="4" fillId="0" borderId="38" xfId="0" applyFont="1" applyBorder="1" applyAlignment="1" applyProtection="1">
      <alignment horizontal="left" vertical="top"/>
      <protection locked="0"/>
    </xf>
    <xf numFmtId="0" fontId="0" fillId="0" borderId="38" xfId="0" applyBorder="1"/>
    <xf numFmtId="168" fontId="3" fillId="0" borderId="38" xfId="0" applyNumberFormat="1" applyFont="1" applyBorder="1" applyAlignment="1" applyProtection="1">
      <alignment horizontal="right" vertical="top"/>
      <protection locked="0"/>
    </xf>
    <xf numFmtId="0" fontId="4" fillId="0" borderId="38" xfId="0" applyFont="1" applyBorder="1" applyAlignment="1" applyProtection="1">
      <alignment horizontal="left" vertical="top" wrapText="1"/>
      <protection locked="0"/>
    </xf>
    <xf numFmtId="164" fontId="3" fillId="0" borderId="38" xfId="2" applyFont="1" applyBorder="1" applyAlignment="1" applyProtection="1">
      <alignment horizontal="right" vertical="top"/>
      <protection locked="0"/>
    </xf>
    <xf numFmtId="0" fontId="39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55" fillId="0" borderId="4" xfId="0" applyFont="1" applyBorder="1" applyAlignment="1">
      <alignment vertical="center" wrapText="1"/>
    </xf>
    <xf numFmtId="0" fontId="55" fillId="0" borderId="51" xfId="0" applyFont="1" applyBorder="1" applyAlignment="1">
      <alignment horizontal="center" vertical="center" wrapText="1"/>
    </xf>
    <xf numFmtId="0" fontId="55" fillId="0" borderId="51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39" fillId="0" borderId="52" xfId="0" applyFont="1" applyBorder="1" applyAlignment="1">
      <alignment horizontal="center" vertical="center" wrapText="1"/>
    </xf>
    <xf numFmtId="8" fontId="39" fillId="0" borderId="52" xfId="0" applyNumberFormat="1" applyFont="1" applyBorder="1" applyAlignment="1">
      <alignment vertical="center" wrapText="1"/>
    </xf>
    <xf numFmtId="0" fontId="57" fillId="0" borderId="0" xfId="0" applyFont="1" applyAlignment="1">
      <alignment vertical="center"/>
    </xf>
    <xf numFmtId="0" fontId="58" fillId="0" borderId="51" xfId="0" applyFont="1" applyBorder="1" applyAlignment="1">
      <alignment horizontal="center" vertical="center" wrapText="1"/>
    </xf>
    <xf numFmtId="0" fontId="39" fillId="0" borderId="52" xfId="0" applyFont="1" applyBorder="1" applyAlignment="1">
      <alignment vertical="center" wrapText="1"/>
    </xf>
    <xf numFmtId="8" fontId="39" fillId="0" borderId="52" xfId="0" applyNumberFormat="1" applyFont="1" applyBorder="1" applyAlignment="1">
      <alignment horizontal="center" vertical="center" wrapText="1"/>
    </xf>
    <xf numFmtId="0" fontId="55" fillId="0" borderId="4" xfId="0" applyFont="1" applyBorder="1" applyAlignment="1">
      <alignment horizontal="center" vertical="center" wrapText="1"/>
    </xf>
    <xf numFmtId="8" fontId="59" fillId="0" borderId="52" xfId="0" applyNumberFormat="1" applyFont="1" applyBorder="1" applyAlignment="1">
      <alignment vertical="center" wrapText="1"/>
    </xf>
    <xf numFmtId="8" fontId="39" fillId="0" borderId="0" xfId="0" applyNumberFormat="1" applyFont="1" applyAlignment="1">
      <alignment horizontal="right" vertical="center"/>
    </xf>
    <xf numFmtId="0" fontId="55" fillId="0" borderId="0" xfId="0" applyFont="1" applyAlignment="1">
      <alignment horizontal="right" vertical="center"/>
    </xf>
    <xf numFmtId="0" fontId="56" fillId="0" borderId="0" xfId="0" applyFont="1" applyAlignment="1">
      <alignment horizontal="left" vertical="center"/>
    </xf>
    <xf numFmtId="0" fontId="13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vertical="center" wrapText="1"/>
    </xf>
    <xf numFmtId="4" fontId="22" fillId="0" borderId="11" xfId="0" applyNumberFormat="1" applyFont="1" applyBorder="1" applyAlignment="1">
      <alignment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 wrapText="1"/>
    </xf>
    <xf numFmtId="4" fontId="21" fillId="0" borderId="11" xfId="0" applyNumberFormat="1" applyFont="1" applyBorder="1" applyAlignment="1">
      <alignment vertical="center" wrapText="1"/>
    </xf>
    <xf numFmtId="4" fontId="53" fillId="0" borderId="10" xfId="0" applyNumberFormat="1" applyFont="1" applyBorder="1" applyAlignment="1">
      <alignment vertical="center"/>
    </xf>
    <xf numFmtId="0" fontId="5" fillId="0" borderId="0" xfId="1" applyAlignment="1">
      <alignment horizontal="left" wrapText="1"/>
    </xf>
    <xf numFmtId="0" fontId="5" fillId="0" borderId="0" xfId="1" applyFont="1" applyBorder="1" applyAlignment="1">
      <alignment horizontal="left" vertical="center" wrapText="1"/>
    </xf>
    <xf numFmtId="0" fontId="6" fillId="0" borderId="38" xfId="1" applyFont="1" applyBorder="1" applyAlignment="1">
      <alignment horizontal="center" vertical="center"/>
    </xf>
    <xf numFmtId="0" fontId="5" fillId="0" borderId="38" xfId="1" applyFont="1" applyBorder="1" applyAlignment="1">
      <alignment vertical="center"/>
    </xf>
    <xf numFmtId="0" fontId="5" fillId="0" borderId="3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/>
    </xf>
    <xf numFmtId="0" fontId="6" fillId="0" borderId="30" xfId="1" applyFont="1" applyBorder="1" applyAlignment="1">
      <alignment horizontal="center"/>
    </xf>
    <xf numFmtId="0" fontId="34" fillId="0" borderId="26" xfId="0" applyFont="1" applyBorder="1" applyAlignment="1">
      <alignment horizontal="center" wrapText="1"/>
    </xf>
    <xf numFmtId="0" fontId="34" fillId="0" borderId="27" xfId="0" applyFont="1" applyBorder="1" applyAlignment="1">
      <alignment horizontal="center" wrapText="1"/>
    </xf>
    <xf numFmtId="0" fontId="15" fillId="0" borderId="28" xfId="0" applyFont="1" applyBorder="1" applyAlignment="1">
      <alignment horizontal="center" wrapText="1"/>
    </xf>
    <xf numFmtId="0" fontId="15" fillId="0" borderId="27" xfId="0" applyFont="1" applyBorder="1" applyAlignment="1">
      <alignment horizont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4" fontId="15" fillId="0" borderId="5" xfId="0" applyNumberFormat="1" applyFont="1" applyBorder="1" applyAlignment="1">
      <alignment horizontal="right" vertical="center" wrapText="1"/>
    </xf>
    <xf numFmtId="4" fontId="15" fillId="0" borderId="6" xfId="0" applyNumberFormat="1" applyFont="1" applyBorder="1" applyAlignment="1">
      <alignment horizontal="right" vertical="center" wrapText="1"/>
    </xf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0" fontId="27" fillId="0" borderId="17" xfId="0" applyFont="1" applyBorder="1" applyAlignment="1"/>
    <xf numFmtId="0" fontId="27" fillId="0" borderId="16" xfId="0" applyFont="1" applyBorder="1" applyAlignment="1"/>
    <xf numFmtId="0" fontId="27" fillId="0" borderId="18" xfId="0" applyFont="1" applyBorder="1" applyAlignment="1"/>
    <xf numFmtId="0" fontId="27" fillId="0" borderId="24" xfId="0" applyFont="1" applyBorder="1" applyAlignment="1"/>
    <xf numFmtId="0" fontId="0" fillId="0" borderId="23" xfId="0" applyBorder="1"/>
    <xf numFmtId="0" fontId="0" fillId="0" borderId="25" xfId="0" applyBorder="1"/>
    <xf numFmtId="0" fontId="27" fillId="0" borderId="3" xfId="0" applyFont="1" applyBorder="1" applyAlignment="1"/>
    <xf numFmtId="0" fontId="27" fillId="5" borderId="24" xfId="0" applyFont="1" applyFill="1" applyBorder="1" applyAlignment="1"/>
    <xf numFmtId="0" fontId="0" fillId="0" borderId="23" xfId="0" applyBorder="1" applyAlignment="1"/>
    <xf numFmtId="0" fontId="0" fillId="0" borderId="25" xfId="0" applyBorder="1" applyAlignment="1"/>
    <xf numFmtId="0" fontId="27" fillId="0" borderId="17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7" fillId="0" borderId="21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21" xfId="0" applyFont="1" applyBorder="1" applyAlignment="1">
      <alignment horizontal="center" wrapText="1"/>
    </xf>
    <xf numFmtId="0" fontId="27" fillId="0" borderId="20" xfId="0" applyFont="1" applyBorder="1" applyAlignment="1">
      <alignment horizontal="center" wrapText="1"/>
    </xf>
    <xf numFmtId="0" fontId="27" fillId="0" borderId="22" xfId="0" applyFont="1" applyBorder="1" applyAlignment="1">
      <alignment horizontal="center" wrapText="1"/>
    </xf>
    <xf numFmtId="0" fontId="28" fillId="6" borderId="23" xfId="0" applyFont="1" applyFill="1" applyBorder="1" applyAlignment="1"/>
    <xf numFmtId="0" fontId="30" fillId="6" borderId="23" xfId="0" applyFont="1" applyFill="1" applyBorder="1" applyAlignment="1"/>
    <xf numFmtId="174" fontId="27" fillId="0" borderId="17" xfId="0" applyNumberFormat="1" applyFont="1" applyBorder="1" applyAlignment="1">
      <alignment horizontal="right"/>
    </xf>
    <xf numFmtId="174" fontId="27" fillId="0" borderId="18" xfId="0" applyNumberFormat="1" applyFont="1" applyBorder="1" applyAlignment="1">
      <alignment horizontal="right"/>
    </xf>
    <xf numFmtId="174" fontId="26" fillId="0" borderId="17" xfId="0" applyNumberFormat="1" applyFont="1" applyBorder="1" applyAlignment="1"/>
    <xf numFmtId="174" fontId="26" fillId="0" borderId="16" xfId="0" applyNumberFormat="1" applyFont="1" applyBorder="1" applyAlignment="1"/>
    <xf numFmtId="174" fontId="26" fillId="0" borderId="18" xfId="0" applyNumberFormat="1" applyFont="1" applyBorder="1" applyAlignment="1"/>
    <xf numFmtId="0" fontId="26" fillId="0" borderId="16" xfId="0" applyFont="1" applyBorder="1" applyAlignment="1"/>
    <xf numFmtId="0" fontId="26" fillId="0" borderId="18" xfId="0" applyFont="1" applyBorder="1" applyAlignment="1"/>
    <xf numFmtId="174" fontId="26" fillId="0" borderId="24" xfId="0" applyNumberFormat="1" applyFont="1" applyBorder="1" applyAlignment="1"/>
    <xf numFmtId="0" fontId="26" fillId="0" borderId="23" xfId="0" applyFont="1" applyBorder="1" applyAlignment="1"/>
    <xf numFmtId="0" fontId="26" fillId="0" borderId="25" xfId="0" applyFont="1" applyBorder="1" applyAlignment="1"/>
    <xf numFmtId="174" fontId="26" fillId="6" borderId="24" xfId="0" applyNumberFormat="1" applyFont="1" applyFill="1" applyBorder="1" applyAlignment="1">
      <alignment horizontal="right"/>
    </xf>
    <xf numFmtId="0" fontId="31" fillId="6" borderId="25" xfId="0" applyFont="1" applyFill="1" applyBorder="1"/>
    <xf numFmtId="174" fontId="24" fillId="6" borderId="3" xfId="0" applyNumberFormat="1" applyFont="1" applyFill="1" applyBorder="1" applyAlignment="1"/>
    <xf numFmtId="0" fontId="0" fillId="5" borderId="23" xfId="0" applyFill="1" applyBorder="1" applyAlignment="1"/>
    <xf numFmtId="0" fontId="0" fillId="5" borderId="25" xfId="0" applyFill="1" applyBorder="1" applyAlignment="1"/>
    <xf numFmtId="0" fontId="28" fillId="8" borderId="24" xfId="0" applyFont="1" applyFill="1" applyBorder="1" applyAlignment="1"/>
    <xf numFmtId="0" fontId="30" fillId="8" borderId="23" xfId="0" applyFont="1" applyFill="1" applyBorder="1" applyAlignment="1"/>
    <xf numFmtId="0" fontId="30" fillId="8" borderId="25" xfId="0" applyFont="1" applyFill="1" applyBorder="1" applyAlignment="1"/>
    <xf numFmtId="174" fontId="27" fillId="0" borderId="24" xfId="0" applyNumberFormat="1" applyFont="1" applyBorder="1" applyAlignment="1"/>
    <xf numFmtId="174" fontId="27" fillId="0" borderId="25" xfId="0" applyNumberFormat="1" applyFont="1" applyBorder="1" applyAlignment="1"/>
    <xf numFmtId="174" fontId="26" fillId="0" borderId="23" xfId="0" applyNumberFormat="1" applyFont="1" applyBorder="1" applyAlignment="1"/>
    <xf numFmtId="174" fontId="26" fillId="0" borderId="25" xfId="0" applyNumberFormat="1" applyFont="1" applyBorder="1" applyAlignment="1"/>
    <xf numFmtId="174" fontId="26" fillId="8" borderId="24" xfId="0" applyNumberFormat="1" applyFont="1" applyFill="1" applyBorder="1" applyAlignment="1"/>
    <xf numFmtId="174" fontId="26" fillId="8" borderId="25" xfId="0" applyNumberFormat="1" applyFont="1" applyFill="1" applyBorder="1" applyAlignment="1"/>
    <xf numFmtId="174" fontId="24" fillId="8" borderId="24" xfId="0" applyNumberFormat="1" applyFont="1" applyFill="1" applyBorder="1" applyAlignment="1"/>
    <xf numFmtId="0" fontId="24" fillId="8" borderId="23" xfId="0" applyFont="1" applyFill="1" applyBorder="1" applyAlignment="1"/>
    <xf numFmtId="0" fontId="24" fillId="8" borderId="25" xfId="0" applyFont="1" applyFill="1" applyBorder="1" applyAlignment="1"/>
    <xf numFmtId="0" fontId="28" fillId="9" borderId="24" xfId="0" applyFont="1" applyFill="1" applyBorder="1" applyAlignment="1"/>
    <xf numFmtId="0" fontId="30" fillId="9" borderId="23" xfId="0" applyFont="1" applyFill="1" applyBorder="1" applyAlignment="1"/>
    <xf numFmtId="0" fontId="30" fillId="9" borderId="25" xfId="0" applyFont="1" applyFill="1" applyBorder="1" applyAlignment="1"/>
    <xf numFmtId="7" fontId="27" fillId="0" borderId="24" xfId="0" applyNumberFormat="1" applyFont="1" applyBorder="1" applyAlignment="1"/>
    <xf numFmtId="7" fontId="27" fillId="0" borderId="25" xfId="0" applyNumberFormat="1" applyFont="1" applyBorder="1" applyAlignment="1"/>
    <xf numFmtId="0" fontId="27" fillId="0" borderId="23" xfId="0" applyFont="1" applyBorder="1" applyAlignment="1"/>
    <xf numFmtId="0" fontId="27" fillId="0" borderId="25" xfId="0" applyFont="1" applyBorder="1" applyAlignment="1"/>
    <xf numFmtId="174" fontId="26" fillId="9" borderId="24" xfId="0" applyNumberFormat="1" applyFont="1" applyFill="1" applyBorder="1" applyAlignment="1"/>
    <xf numFmtId="174" fontId="26" fillId="9" borderId="25" xfId="0" applyNumberFormat="1" applyFont="1" applyFill="1" applyBorder="1" applyAlignment="1"/>
    <xf numFmtId="174" fontId="24" fillId="9" borderId="24" xfId="0" applyNumberFormat="1" applyFont="1" applyFill="1" applyBorder="1" applyAlignment="1"/>
    <xf numFmtId="0" fontId="24" fillId="9" borderId="23" xfId="0" applyFont="1" applyFill="1" applyBorder="1" applyAlignment="1"/>
    <xf numFmtId="0" fontId="24" fillId="9" borderId="25" xfId="0" applyFont="1" applyFill="1" applyBorder="1" applyAlignment="1"/>
    <xf numFmtId="174" fontId="26" fillId="10" borderId="24" xfId="0" applyNumberFormat="1" applyFont="1" applyFill="1" applyBorder="1" applyAlignment="1">
      <alignment horizontal="right"/>
    </xf>
    <xf numFmtId="0" fontId="26" fillId="10" borderId="25" xfId="0" applyFont="1" applyFill="1" applyBorder="1" applyAlignment="1">
      <alignment horizontal="right"/>
    </xf>
    <xf numFmtId="0" fontId="32" fillId="0" borderId="0" xfId="0" applyFont="1" applyAlignment="1"/>
    <xf numFmtId="0" fontId="0" fillId="0" borderId="0" xfId="0" applyAlignment="1"/>
    <xf numFmtId="0" fontId="24" fillId="10" borderId="24" xfId="0" applyFont="1" applyFill="1" applyBorder="1" applyAlignment="1">
      <alignment horizontal="right"/>
    </xf>
    <xf numFmtId="0" fontId="25" fillId="10" borderId="23" xfId="0" applyFont="1" applyFill="1" applyBorder="1" applyAlignment="1">
      <alignment horizontal="right"/>
    </xf>
    <xf numFmtId="0" fontId="25" fillId="10" borderId="25" xfId="0" applyFont="1" applyFill="1" applyBorder="1" applyAlignment="1">
      <alignment horizontal="right"/>
    </xf>
    <xf numFmtId="174" fontId="29" fillId="10" borderId="24" xfId="0" applyNumberFormat="1" applyFont="1" applyFill="1" applyBorder="1" applyAlignment="1"/>
    <xf numFmtId="0" fontId="33" fillId="10" borderId="23" xfId="0" applyFont="1" applyFill="1" applyBorder="1" applyAlignment="1"/>
    <xf numFmtId="0" fontId="33" fillId="10" borderId="25" xfId="0" applyFont="1" applyFill="1" applyBorder="1" applyAlignment="1"/>
    <xf numFmtId="0" fontId="23" fillId="0" borderId="35" xfId="3" applyFont="1" applyBorder="1" applyAlignment="1">
      <alignment horizontal="left" vertical="center" wrapText="1"/>
    </xf>
    <xf numFmtId="0" fontId="23" fillId="0" borderId="36" xfId="3" applyFont="1" applyBorder="1" applyAlignment="1">
      <alignment horizontal="left" vertical="center" wrapText="1"/>
    </xf>
    <xf numFmtId="0" fontId="23" fillId="0" borderId="37" xfId="3" applyFont="1" applyBorder="1" applyAlignment="1">
      <alignment horizontal="left" vertical="center" wrapText="1"/>
    </xf>
    <xf numFmtId="0" fontId="36" fillId="0" borderId="0" xfId="3" applyFont="1" applyBorder="1" applyAlignment="1">
      <alignment horizontal="center" vertical="center" wrapText="1"/>
    </xf>
    <xf numFmtId="0" fontId="35" fillId="0" borderId="0" xfId="3" applyFont="1" applyAlignment="1">
      <alignment horizontal="left" vertical="top" wrapText="1"/>
    </xf>
    <xf numFmtId="0" fontId="6" fillId="0" borderId="29" xfId="3" applyFont="1" applyBorder="1" applyAlignment="1">
      <alignment horizontal="left" vertical="center" wrapText="1"/>
    </xf>
    <xf numFmtId="0" fontId="5" fillId="0" borderId="35" xfId="3" applyFont="1" applyBorder="1" applyAlignment="1">
      <alignment horizontal="left" vertical="center" wrapText="1"/>
    </xf>
    <xf numFmtId="0" fontId="5" fillId="0" borderId="36" xfId="3" applyFont="1" applyBorder="1" applyAlignment="1">
      <alignment horizontal="left" vertical="center" wrapText="1"/>
    </xf>
    <xf numFmtId="0" fontId="5" fillId="0" borderId="37" xfId="3" applyFont="1" applyBorder="1" applyAlignment="1">
      <alignment horizontal="left" vertical="center" wrapText="1"/>
    </xf>
    <xf numFmtId="0" fontId="23" fillId="0" borderId="43" xfId="3" applyFont="1" applyBorder="1" applyAlignment="1">
      <alignment horizontal="left" wrapText="1"/>
    </xf>
    <xf numFmtId="0" fontId="23" fillId="0" borderId="44" xfId="3" applyFont="1" applyBorder="1" applyAlignment="1">
      <alignment horizontal="left" wrapText="1"/>
    </xf>
    <xf numFmtId="0" fontId="23" fillId="0" borderId="45" xfId="3" applyFont="1" applyBorder="1" applyAlignment="1">
      <alignment horizontal="left" wrapText="1"/>
    </xf>
    <xf numFmtId="0" fontId="23" fillId="0" borderId="40" xfId="3" applyFont="1" applyBorder="1" applyAlignment="1">
      <alignment horizontal="left" wrapText="1"/>
    </xf>
    <xf numFmtId="0" fontId="23" fillId="0" borderId="41" xfId="3" applyFont="1" applyBorder="1" applyAlignment="1">
      <alignment horizontal="left" wrapText="1"/>
    </xf>
    <xf numFmtId="0" fontId="23" fillId="0" borderId="42" xfId="3" applyFont="1" applyBorder="1" applyAlignment="1">
      <alignment horizontal="left" wrapText="1"/>
    </xf>
    <xf numFmtId="0" fontId="6" fillId="0" borderId="43" xfId="3" applyFont="1" applyBorder="1" applyAlignment="1">
      <alignment wrapText="1"/>
    </xf>
    <xf numFmtId="0" fontId="6" fillId="0" borderId="44" xfId="3" applyFont="1" applyBorder="1" applyAlignment="1">
      <alignment wrapText="1"/>
    </xf>
    <xf numFmtId="0" fontId="35" fillId="0" borderId="45" xfId="3" applyFont="1" applyBorder="1" applyAlignment="1"/>
    <xf numFmtId="0" fontId="37" fillId="0" borderId="30" xfId="3" applyFont="1" applyBorder="1" applyAlignment="1">
      <alignment horizontal="center"/>
    </xf>
    <xf numFmtId="0" fontId="6" fillId="0" borderId="0" xfId="3" applyFont="1" applyBorder="1" applyAlignment="1">
      <alignment wrapText="1"/>
    </xf>
    <xf numFmtId="0" fontId="5" fillId="0" borderId="0" xfId="3" applyFont="1" applyBorder="1" applyAlignment="1">
      <alignment horizontal="left" wrapText="1"/>
    </xf>
    <xf numFmtId="0" fontId="39" fillId="0" borderId="5" xfId="0" applyFont="1" applyBorder="1" applyAlignment="1">
      <alignment vertical="center" wrapText="1"/>
    </xf>
    <xf numFmtId="0" fontId="39" fillId="0" borderId="6" xfId="0" applyFont="1" applyBorder="1" applyAlignment="1">
      <alignment vertical="center" wrapText="1"/>
    </xf>
    <xf numFmtId="0" fontId="39" fillId="0" borderId="5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8" fontId="39" fillId="0" borderId="5" xfId="0" applyNumberFormat="1" applyFont="1" applyBorder="1" applyAlignment="1">
      <alignment vertical="center" wrapText="1"/>
    </xf>
    <xf numFmtId="8" fontId="39" fillId="0" borderId="6" xfId="0" applyNumberFormat="1" applyFont="1" applyBorder="1" applyAlignment="1">
      <alignment vertical="center" wrapText="1"/>
    </xf>
    <xf numFmtId="0" fontId="51" fillId="0" borderId="54" xfId="0" applyFont="1" applyBorder="1" applyAlignment="1">
      <alignment vertical="center"/>
    </xf>
    <xf numFmtId="0" fontId="21" fillId="0" borderId="5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4" fontId="10" fillId="0" borderId="5" xfId="0" applyNumberFormat="1" applyFont="1" applyBorder="1" applyAlignment="1">
      <alignment horizontal="right" vertical="center" wrapText="1"/>
    </xf>
    <xf numFmtId="4" fontId="10" fillId="0" borderId="7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" fontId="19" fillId="0" borderId="13" xfId="0" applyNumberFormat="1" applyFont="1" applyBorder="1" applyAlignment="1">
      <alignment horizontal="center" vertical="center" wrapText="1"/>
    </xf>
    <xf numFmtId="4" fontId="19" fillId="0" borderId="14" xfId="0" applyNumberFormat="1" applyFont="1" applyBorder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41" fillId="0" borderId="0" xfId="0" applyFont="1" applyAlignment="1">
      <alignment horizontal="right" vertical="center" wrapText="1"/>
    </xf>
    <xf numFmtId="4" fontId="41" fillId="0" borderId="0" xfId="0" applyNumberFormat="1" applyFont="1" applyAlignment="1">
      <alignment vertical="center" wrapText="1"/>
    </xf>
    <xf numFmtId="4" fontId="41" fillId="0" borderId="0" xfId="0" applyNumberFormat="1" applyFont="1" applyAlignment="1">
      <alignment horizontal="right" vertical="center" wrapText="1"/>
    </xf>
    <xf numFmtId="0" fontId="42" fillId="0" borderId="0" xfId="0" applyFont="1" applyAlignment="1">
      <alignment vertical="center" wrapText="1"/>
    </xf>
    <xf numFmtId="8" fontId="42" fillId="0" borderId="0" xfId="0" applyNumberFormat="1" applyFont="1" applyAlignment="1">
      <alignment horizontal="right" vertical="center" wrapText="1"/>
    </xf>
    <xf numFmtId="0" fontId="42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</cellXfs>
  <cellStyles count="10">
    <cellStyle name="Comma" xfId="2" builtinId="3"/>
    <cellStyle name="Excel Built-in Normal" xfId="5" xr:uid="{00000000-0005-0000-0000-000000000000}"/>
    <cellStyle name="Normal" xfId="0" builtinId="0"/>
    <cellStyle name="Normalno 2" xfId="1" xr:uid="{00000000-0005-0000-0000-000002000000}"/>
    <cellStyle name="Normalno 2 2" xfId="9" xr:uid="{00000000-0005-0000-0000-000003000000}"/>
    <cellStyle name="Normalno 3" xfId="3" xr:uid="{00000000-0005-0000-0000-000004000000}"/>
    <cellStyle name="Normalno 3 2" xfId="4" xr:uid="{00000000-0005-0000-0000-000005000000}"/>
    <cellStyle name="Normalno 4" xfId="7" xr:uid="{00000000-0005-0000-0000-000006000000}"/>
    <cellStyle name="Valuta 2" xfId="8" xr:uid="{00000000-0005-0000-0000-000007000000}"/>
    <cellStyle name="Zarez 2" xfId="6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49"/>
  <sheetViews>
    <sheetView tabSelected="1" workbookViewId="0">
      <selection activeCell="I5" sqref="I5"/>
    </sheetView>
  </sheetViews>
  <sheetFormatPr defaultRowHeight="12.75"/>
  <cols>
    <col min="1" max="1" width="5.28515625" customWidth="1"/>
    <col min="3" max="3" width="33.28515625" bestFit="1" customWidth="1"/>
    <col min="4" max="4" width="14" customWidth="1"/>
    <col min="5" max="5" width="12.28515625" customWidth="1"/>
    <col min="7" max="7" width="14.140625" style="36" bestFit="1" customWidth="1"/>
    <col min="8" max="8" width="14.42578125" bestFit="1" customWidth="1"/>
  </cols>
  <sheetData>
    <row r="1" spans="1:8">
      <c r="A1" s="13" t="s">
        <v>477</v>
      </c>
    </row>
    <row r="3" spans="1:8" ht="29.25" customHeight="1">
      <c r="A3" s="3" t="s">
        <v>481</v>
      </c>
      <c r="B3" s="12" t="s">
        <v>378</v>
      </c>
      <c r="C3" s="3"/>
      <c r="D3" s="12" t="s">
        <v>379</v>
      </c>
      <c r="E3" s="12" t="s">
        <v>380</v>
      </c>
      <c r="F3" s="12" t="s">
        <v>381</v>
      </c>
      <c r="G3" s="19" t="s">
        <v>382</v>
      </c>
      <c r="H3" s="3" t="s">
        <v>459</v>
      </c>
    </row>
    <row r="4" spans="1:8" ht="39">
      <c r="A4" s="27">
        <v>1</v>
      </c>
      <c r="B4" s="4">
        <v>11121</v>
      </c>
      <c r="C4" s="5" t="s">
        <v>2</v>
      </c>
      <c r="D4" s="3"/>
      <c r="E4" s="6" t="s">
        <v>383</v>
      </c>
      <c r="F4" s="3" t="s">
        <v>315</v>
      </c>
      <c r="G4" s="18">
        <v>273.33999999999997</v>
      </c>
      <c r="H4" s="7">
        <v>6840</v>
      </c>
    </row>
    <row r="5" spans="1:8" ht="29.25">
      <c r="A5" s="27">
        <v>2</v>
      </c>
      <c r="B5" s="4">
        <v>11122</v>
      </c>
      <c r="C5" s="5" t="s">
        <v>24</v>
      </c>
      <c r="D5" s="3"/>
      <c r="E5" s="3" t="s">
        <v>394</v>
      </c>
      <c r="F5" s="3" t="s">
        <v>303</v>
      </c>
      <c r="G5" s="18">
        <v>86322</v>
      </c>
      <c r="H5" s="10">
        <v>89977.75</v>
      </c>
    </row>
    <row r="6" spans="1:8" ht="38.25">
      <c r="A6" s="27">
        <v>3</v>
      </c>
      <c r="B6" s="4">
        <v>111210</v>
      </c>
      <c r="C6" s="5" t="s">
        <v>3</v>
      </c>
      <c r="D6" s="3"/>
      <c r="E6" s="6" t="s">
        <v>384</v>
      </c>
      <c r="F6" s="3" t="s">
        <v>303</v>
      </c>
      <c r="G6" s="18">
        <v>154.66</v>
      </c>
      <c r="H6" s="7">
        <v>4300</v>
      </c>
    </row>
    <row r="7" spans="1:8" ht="29.25">
      <c r="A7" s="27">
        <v>4</v>
      </c>
      <c r="B7" s="4">
        <v>111212</v>
      </c>
      <c r="C7" s="5" t="s">
        <v>6</v>
      </c>
      <c r="D7" s="3">
        <v>1642</v>
      </c>
      <c r="E7" s="3" t="s">
        <v>387</v>
      </c>
      <c r="F7" s="3" t="s">
        <v>303</v>
      </c>
      <c r="G7" s="18">
        <v>1378</v>
      </c>
      <c r="H7" s="10">
        <v>11024</v>
      </c>
    </row>
    <row r="8" spans="1:8" ht="29.25">
      <c r="A8" s="27">
        <v>5</v>
      </c>
      <c r="B8" s="4">
        <v>111213</v>
      </c>
      <c r="C8" s="5" t="s">
        <v>17</v>
      </c>
      <c r="D8" s="3">
        <v>1642</v>
      </c>
      <c r="E8" s="3" t="s">
        <v>390</v>
      </c>
      <c r="F8" s="3" t="s">
        <v>303</v>
      </c>
      <c r="G8" s="18">
        <v>53</v>
      </c>
      <c r="H8" s="11">
        <v>674</v>
      </c>
    </row>
    <row r="9" spans="1:8" ht="29.25">
      <c r="A9" s="27">
        <v>6</v>
      </c>
      <c r="B9" s="4">
        <v>111214</v>
      </c>
      <c r="C9" s="5" t="s">
        <v>20</v>
      </c>
      <c r="D9" s="3">
        <v>1642</v>
      </c>
      <c r="E9" s="3" t="s">
        <v>391</v>
      </c>
      <c r="F9" s="3" t="s">
        <v>303</v>
      </c>
      <c r="G9" s="18">
        <v>2072</v>
      </c>
      <c r="H9" s="10">
        <v>16576</v>
      </c>
    </row>
    <row r="10" spans="1:8" ht="29.25">
      <c r="A10" s="27">
        <v>7</v>
      </c>
      <c r="B10" s="4">
        <v>111215</v>
      </c>
      <c r="C10" s="5" t="s">
        <v>21</v>
      </c>
      <c r="D10" s="3">
        <v>1642</v>
      </c>
      <c r="E10" s="3" t="s">
        <v>391</v>
      </c>
      <c r="F10" s="3" t="s">
        <v>303</v>
      </c>
      <c r="G10" s="18">
        <v>814</v>
      </c>
      <c r="H10" s="7">
        <v>6712</v>
      </c>
    </row>
    <row r="11" spans="1:8" ht="29.25">
      <c r="A11" s="27">
        <v>8</v>
      </c>
      <c r="B11" s="4">
        <v>111216</v>
      </c>
      <c r="C11" s="5" t="s">
        <v>22</v>
      </c>
      <c r="D11" s="3">
        <v>1642</v>
      </c>
      <c r="E11" s="3" t="s">
        <v>392</v>
      </c>
      <c r="F11" s="3" t="s">
        <v>303</v>
      </c>
      <c r="G11" s="18">
        <v>680</v>
      </c>
      <c r="H11" s="7">
        <v>5640</v>
      </c>
    </row>
    <row r="12" spans="1:8" ht="29.25">
      <c r="A12" s="27">
        <v>9</v>
      </c>
      <c r="B12" s="4">
        <v>111217</v>
      </c>
      <c r="C12" s="5" t="s">
        <v>23</v>
      </c>
      <c r="D12" s="3">
        <v>1642</v>
      </c>
      <c r="E12" s="3" t="s">
        <v>393</v>
      </c>
      <c r="F12" s="3" t="s">
        <v>303</v>
      </c>
      <c r="G12" s="18">
        <v>91</v>
      </c>
      <c r="H12" s="11">
        <v>978</v>
      </c>
    </row>
    <row r="13" spans="1:8" ht="29.25">
      <c r="A13" s="27">
        <v>10</v>
      </c>
      <c r="B13" s="4">
        <v>111220</v>
      </c>
      <c r="C13" s="5" t="s">
        <v>25</v>
      </c>
      <c r="D13" s="3">
        <v>1048</v>
      </c>
      <c r="E13" s="3" t="s">
        <v>397</v>
      </c>
      <c r="F13" s="3" t="s">
        <v>303</v>
      </c>
      <c r="G13" s="18">
        <v>97</v>
      </c>
      <c r="H13" s="7">
        <v>3894.72</v>
      </c>
    </row>
    <row r="14" spans="1:8" ht="33.75" customHeight="1">
      <c r="A14" s="27">
        <v>11</v>
      </c>
      <c r="B14" s="4">
        <v>111221</v>
      </c>
      <c r="C14" s="5" t="s">
        <v>26</v>
      </c>
      <c r="D14" s="3">
        <v>1048</v>
      </c>
      <c r="E14" s="3" t="s">
        <v>398</v>
      </c>
      <c r="F14" s="3" t="s">
        <v>303</v>
      </c>
      <c r="G14" s="18">
        <v>42</v>
      </c>
      <c r="H14" s="11">
        <v>274</v>
      </c>
    </row>
    <row r="15" spans="1:8" ht="33.75" customHeight="1">
      <c r="A15" s="27">
        <v>12</v>
      </c>
      <c r="B15" s="4">
        <v>111222</v>
      </c>
      <c r="C15" s="5" t="s">
        <v>27</v>
      </c>
      <c r="D15" s="3">
        <v>1048</v>
      </c>
      <c r="E15" s="3" t="s">
        <v>399</v>
      </c>
      <c r="F15" s="3" t="s">
        <v>303</v>
      </c>
      <c r="G15" s="18">
        <v>13</v>
      </c>
      <c r="H15" s="14">
        <v>84.81</v>
      </c>
    </row>
    <row r="16" spans="1:8" ht="29.25">
      <c r="A16" s="27">
        <v>13</v>
      </c>
      <c r="B16" s="4">
        <v>111223</v>
      </c>
      <c r="C16" s="5" t="s">
        <v>28</v>
      </c>
      <c r="D16" s="3">
        <v>1048</v>
      </c>
      <c r="E16" s="3" t="s">
        <v>400</v>
      </c>
      <c r="F16" s="3" t="s">
        <v>303</v>
      </c>
      <c r="G16" s="18">
        <v>82</v>
      </c>
      <c r="H16" s="11">
        <v>534.95000000000005</v>
      </c>
    </row>
    <row r="17" spans="1:8" ht="29.25">
      <c r="A17" s="27">
        <v>14</v>
      </c>
      <c r="B17" s="4">
        <v>111224</v>
      </c>
      <c r="C17" s="5" t="s">
        <v>29</v>
      </c>
      <c r="D17" s="3">
        <v>1048</v>
      </c>
      <c r="E17" s="3" t="s">
        <v>401</v>
      </c>
      <c r="F17" s="3" t="s">
        <v>303</v>
      </c>
      <c r="G17" s="18">
        <v>52</v>
      </c>
      <c r="H17" s="11">
        <v>991.62</v>
      </c>
    </row>
    <row r="18" spans="1:8" ht="29.25">
      <c r="A18" s="27">
        <v>15</v>
      </c>
      <c r="B18" s="4">
        <v>111225</v>
      </c>
      <c r="C18" s="5" t="s">
        <v>30</v>
      </c>
      <c r="D18" s="3">
        <v>1048</v>
      </c>
      <c r="E18" s="3" t="s">
        <v>402</v>
      </c>
      <c r="F18" s="3" t="s">
        <v>303</v>
      </c>
      <c r="G18" s="18">
        <v>23</v>
      </c>
      <c r="H18" s="10">
        <v>12545.32</v>
      </c>
    </row>
    <row r="19" spans="1:8" ht="33.75" customHeight="1">
      <c r="A19" s="27">
        <v>16</v>
      </c>
      <c r="B19" s="4">
        <v>111226</v>
      </c>
      <c r="C19" s="5" t="s">
        <v>31</v>
      </c>
      <c r="D19" s="3">
        <v>1048</v>
      </c>
      <c r="E19" s="3" t="s">
        <v>403</v>
      </c>
      <c r="F19" s="3" t="s">
        <v>303</v>
      </c>
      <c r="G19" s="18">
        <v>59</v>
      </c>
      <c r="H19" s="11">
        <v>384.91</v>
      </c>
    </row>
    <row r="20" spans="1:8" ht="33.75" customHeight="1">
      <c r="A20" s="27">
        <v>17</v>
      </c>
      <c r="B20" s="4">
        <v>111227</v>
      </c>
      <c r="C20" s="5" t="s">
        <v>32</v>
      </c>
      <c r="D20" s="3">
        <v>1048</v>
      </c>
      <c r="E20" s="3" t="s">
        <v>404</v>
      </c>
      <c r="F20" s="3" t="s">
        <v>303</v>
      </c>
      <c r="G20" s="18">
        <v>47</v>
      </c>
      <c r="H20" s="11">
        <v>959</v>
      </c>
    </row>
    <row r="21" spans="1:8" ht="29.25">
      <c r="A21" s="27">
        <v>18</v>
      </c>
      <c r="B21" s="4">
        <v>111233</v>
      </c>
      <c r="C21" s="5" t="s">
        <v>33</v>
      </c>
      <c r="D21" s="3">
        <v>1048</v>
      </c>
      <c r="E21" s="3" t="s">
        <v>405</v>
      </c>
      <c r="F21" s="3" t="s">
        <v>303</v>
      </c>
      <c r="G21" s="18">
        <v>39</v>
      </c>
      <c r="H21" s="11">
        <v>906.81</v>
      </c>
    </row>
    <row r="22" spans="1:8" ht="29.25">
      <c r="A22" s="27">
        <v>19</v>
      </c>
      <c r="B22" s="4">
        <v>111239</v>
      </c>
      <c r="C22" s="5" t="s">
        <v>34</v>
      </c>
      <c r="D22" s="3">
        <v>1047</v>
      </c>
      <c r="E22" s="3" t="s">
        <v>406</v>
      </c>
      <c r="F22" s="3" t="s">
        <v>303</v>
      </c>
      <c r="G22" s="18">
        <v>55</v>
      </c>
      <c r="H22" s="11">
        <v>464.89</v>
      </c>
    </row>
    <row r="23" spans="1:8" ht="29.25">
      <c r="A23" s="27">
        <v>20</v>
      </c>
      <c r="B23" s="4">
        <v>111240</v>
      </c>
      <c r="C23" s="5" t="s">
        <v>35</v>
      </c>
      <c r="D23" s="3">
        <v>1047</v>
      </c>
      <c r="E23" s="3" t="s">
        <v>407</v>
      </c>
      <c r="F23" s="3" t="s">
        <v>303</v>
      </c>
      <c r="G23" s="18">
        <v>795</v>
      </c>
      <c r="H23" s="7">
        <v>6719.74</v>
      </c>
    </row>
    <row r="24" spans="1:8" ht="33.75" customHeight="1">
      <c r="A24" s="27">
        <v>21</v>
      </c>
      <c r="B24" s="4">
        <v>111241</v>
      </c>
      <c r="C24" s="5" t="s">
        <v>36</v>
      </c>
      <c r="D24" s="3">
        <v>1047</v>
      </c>
      <c r="E24" s="3" t="s">
        <v>408</v>
      </c>
      <c r="F24" s="3" t="s">
        <v>303</v>
      </c>
      <c r="G24" s="18">
        <v>2426</v>
      </c>
      <c r="H24" s="10">
        <v>20505.77</v>
      </c>
    </row>
    <row r="25" spans="1:8" ht="33.75" customHeight="1">
      <c r="A25" s="27">
        <v>22</v>
      </c>
      <c r="B25" s="4">
        <v>111242</v>
      </c>
      <c r="C25" s="5" t="s">
        <v>37</v>
      </c>
      <c r="D25" s="3">
        <v>1047</v>
      </c>
      <c r="E25" s="3" t="s">
        <v>409</v>
      </c>
      <c r="F25" s="3" t="s">
        <v>303</v>
      </c>
      <c r="G25" s="18">
        <v>163</v>
      </c>
      <c r="H25" s="7">
        <v>1377.76</v>
      </c>
    </row>
    <row r="26" spans="1:8" ht="33.75" customHeight="1">
      <c r="A26" s="27">
        <v>23</v>
      </c>
      <c r="B26" s="4">
        <v>111243</v>
      </c>
      <c r="C26" s="5" t="s">
        <v>38</v>
      </c>
      <c r="D26" s="3">
        <v>1047</v>
      </c>
      <c r="E26" s="3" t="s">
        <v>410</v>
      </c>
      <c r="F26" s="3" t="s">
        <v>303</v>
      </c>
      <c r="G26" s="18">
        <v>749</v>
      </c>
      <c r="H26" s="7">
        <v>6330.92</v>
      </c>
    </row>
    <row r="27" spans="1:8" ht="33.75" customHeight="1">
      <c r="A27" s="27">
        <v>24</v>
      </c>
      <c r="B27" s="4">
        <v>111244</v>
      </c>
      <c r="C27" s="5" t="s">
        <v>39</v>
      </c>
      <c r="D27" s="3">
        <v>1047</v>
      </c>
      <c r="E27" s="3" t="s">
        <v>411</v>
      </c>
      <c r="F27" s="3" t="s">
        <v>303</v>
      </c>
      <c r="G27" s="18">
        <v>20</v>
      </c>
      <c r="H27" s="11">
        <v>169.05</v>
      </c>
    </row>
    <row r="28" spans="1:8" ht="33.75" customHeight="1">
      <c r="A28" s="27">
        <v>25</v>
      </c>
      <c r="B28" s="4">
        <v>111245</v>
      </c>
      <c r="C28" s="5" t="s">
        <v>40</v>
      </c>
      <c r="D28" s="3">
        <v>1047</v>
      </c>
      <c r="E28" s="3" t="s">
        <v>412</v>
      </c>
      <c r="F28" s="3" t="s">
        <v>303</v>
      </c>
      <c r="G28" s="18">
        <v>76</v>
      </c>
      <c r="H28" s="11">
        <v>642.39</v>
      </c>
    </row>
    <row r="29" spans="1:8" ht="33.75" customHeight="1">
      <c r="A29" s="27">
        <v>26</v>
      </c>
      <c r="B29" s="4">
        <v>111246</v>
      </c>
      <c r="C29" s="5" t="s">
        <v>41</v>
      </c>
      <c r="D29" s="3">
        <v>1047</v>
      </c>
      <c r="E29" s="15">
        <v>3243</v>
      </c>
      <c r="F29" s="3" t="s">
        <v>303</v>
      </c>
      <c r="G29" s="18">
        <v>98</v>
      </c>
      <c r="H29" s="11">
        <v>828.35</v>
      </c>
    </row>
    <row r="30" spans="1:8" ht="33.75" customHeight="1">
      <c r="A30" s="27">
        <v>27</v>
      </c>
      <c r="B30" s="4">
        <v>111247</v>
      </c>
      <c r="C30" s="5" t="s">
        <v>42</v>
      </c>
      <c r="D30" s="3">
        <v>1047</v>
      </c>
      <c r="E30" s="3" t="s">
        <v>413</v>
      </c>
      <c r="F30" s="3" t="s">
        <v>303</v>
      </c>
      <c r="G30" s="18">
        <v>676</v>
      </c>
      <c r="H30" s="7">
        <v>5713.89</v>
      </c>
    </row>
    <row r="31" spans="1:8" ht="33.75" customHeight="1">
      <c r="A31" s="27">
        <v>28</v>
      </c>
      <c r="B31" s="4">
        <v>111248</v>
      </c>
      <c r="C31" s="5" t="s">
        <v>43</v>
      </c>
      <c r="D31" s="3">
        <v>1047</v>
      </c>
      <c r="E31" s="3" t="s">
        <v>414</v>
      </c>
      <c r="F31" s="3" t="s">
        <v>303</v>
      </c>
      <c r="G31" s="18">
        <v>84</v>
      </c>
      <c r="H31" s="11">
        <v>710.01</v>
      </c>
    </row>
    <row r="32" spans="1:8" ht="33.75" customHeight="1">
      <c r="A32" s="27">
        <v>29</v>
      </c>
      <c r="B32" s="4">
        <v>111249</v>
      </c>
      <c r="C32" s="5" t="s">
        <v>44</v>
      </c>
      <c r="D32" s="3">
        <v>1047</v>
      </c>
      <c r="E32" s="3" t="s">
        <v>415</v>
      </c>
      <c r="F32" s="3" t="s">
        <v>303</v>
      </c>
      <c r="G32" s="18">
        <v>47</v>
      </c>
      <c r="H32" s="11">
        <v>397.27</v>
      </c>
    </row>
    <row r="33" spans="1:8" ht="33.75" customHeight="1">
      <c r="A33" s="27">
        <v>30</v>
      </c>
      <c r="B33" s="4">
        <v>111250</v>
      </c>
      <c r="C33" s="5" t="s">
        <v>45</v>
      </c>
      <c r="D33" s="3">
        <v>1047</v>
      </c>
      <c r="E33" s="3" t="s">
        <v>416</v>
      </c>
      <c r="F33" s="3" t="s">
        <v>303</v>
      </c>
      <c r="G33" s="18">
        <v>811</v>
      </c>
      <c r="H33" s="7">
        <v>6854.98</v>
      </c>
    </row>
    <row r="34" spans="1:8" ht="33.75" customHeight="1">
      <c r="A34" s="27">
        <v>31</v>
      </c>
      <c r="B34" s="4">
        <v>111251</v>
      </c>
      <c r="C34" s="5" t="s">
        <v>46</v>
      </c>
      <c r="D34" s="3">
        <v>1047</v>
      </c>
      <c r="E34" s="3" t="s">
        <v>417</v>
      </c>
      <c r="F34" s="3" t="s">
        <v>303</v>
      </c>
      <c r="G34" s="18">
        <v>230</v>
      </c>
      <c r="H34" s="7">
        <v>1944.08</v>
      </c>
    </row>
    <row r="35" spans="1:8" ht="33.75" customHeight="1">
      <c r="A35" s="27">
        <v>32</v>
      </c>
      <c r="B35" s="4">
        <v>111253</v>
      </c>
      <c r="C35" s="5" t="s">
        <v>47</v>
      </c>
      <c r="D35" s="3">
        <v>298</v>
      </c>
      <c r="E35" s="3" t="s">
        <v>418</v>
      </c>
      <c r="F35" s="3" t="s">
        <v>303</v>
      </c>
      <c r="G35" s="18">
        <v>1090</v>
      </c>
      <c r="H35" s="7">
        <v>9213.2199999999993</v>
      </c>
    </row>
    <row r="36" spans="1:8" ht="33.75" customHeight="1">
      <c r="A36" s="27">
        <v>33</v>
      </c>
      <c r="B36" s="4">
        <v>111254</v>
      </c>
      <c r="C36" s="5" t="s">
        <v>48</v>
      </c>
      <c r="D36" s="3">
        <v>298</v>
      </c>
      <c r="E36" s="3" t="s">
        <v>406</v>
      </c>
      <c r="F36" s="3" t="s">
        <v>303</v>
      </c>
      <c r="G36" s="18">
        <v>54</v>
      </c>
      <c r="H36" s="11">
        <v>456.43</v>
      </c>
    </row>
    <row r="37" spans="1:8" ht="33.75" customHeight="1">
      <c r="A37" s="27">
        <v>34</v>
      </c>
      <c r="B37" s="4">
        <v>111255</v>
      </c>
      <c r="C37" s="5" t="s">
        <v>49</v>
      </c>
      <c r="D37" s="3">
        <v>298</v>
      </c>
      <c r="E37" s="3" t="s">
        <v>419</v>
      </c>
      <c r="F37" s="3" t="s">
        <v>303</v>
      </c>
      <c r="G37" s="18">
        <v>190</v>
      </c>
      <c r="H37" s="7">
        <v>1605.97</v>
      </c>
    </row>
    <row r="38" spans="1:8" ht="33.75" customHeight="1">
      <c r="A38" s="27">
        <v>35</v>
      </c>
      <c r="B38" s="4">
        <v>111256</v>
      </c>
      <c r="C38" s="5" t="s">
        <v>50</v>
      </c>
      <c r="D38" s="3">
        <v>298</v>
      </c>
      <c r="E38" s="3" t="s">
        <v>408</v>
      </c>
      <c r="F38" s="3" t="s">
        <v>303</v>
      </c>
      <c r="G38" s="18">
        <v>2427</v>
      </c>
      <c r="H38" s="10">
        <v>20514.22</v>
      </c>
    </row>
    <row r="39" spans="1:8" ht="33.75" customHeight="1">
      <c r="A39" s="27">
        <v>36</v>
      </c>
      <c r="B39" s="4">
        <v>111257</v>
      </c>
      <c r="C39" s="5" t="s">
        <v>51</v>
      </c>
      <c r="D39" s="3">
        <v>298</v>
      </c>
      <c r="E39" s="3" t="s">
        <v>420</v>
      </c>
      <c r="F39" s="3" t="s">
        <v>303</v>
      </c>
      <c r="G39" s="18">
        <v>534</v>
      </c>
      <c r="H39" s="7">
        <v>4513.63</v>
      </c>
    </row>
    <row r="40" spans="1:8" ht="33.75" customHeight="1">
      <c r="A40" s="27">
        <v>37</v>
      </c>
      <c r="B40" s="4">
        <v>111258</v>
      </c>
      <c r="C40" s="5" t="s">
        <v>52</v>
      </c>
      <c r="D40" s="3">
        <v>298</v>
      </c>
      <c r="E40" s="3" t="s">
        <v>421</v>
      </c>
      <c r="F40" s="3" t="s">
        <v>303</v>
      </c>
      <c r="G40" s="18">
        <v>402</v>
      </c>
      <c r="H40" s="7">
        <v>3397.9</v>
      </c>
    </row>
    <row r="41" spans="1:8" ht="33.75" customHeight="1">
      <c r="A41" s="27">
        <v>38</v>
      </c>
      <c r="B41" s="4">
        <v>111259</v>
      </c>
      <c r="C41" s="5" t="s">
        <v>53</v>
      </c>
      <c r="D41" s="3">
        <v>298</v>
      </c>
      <c r="E41" s="3" t="s">
        <v>422</v>
      </c>
      <c r="F41" s="3" t="s">
        <v>303</v>
      </c>
      <c r="G41" s="18">
        <v>271</v>
      </c>
      <c r="H41" s="7">
        <v>2290.63</v>
      </c>
    </row>
    <row r="42" spans="1:8" ht="33.75" customHeight="1">
      <c r="A42" s="27">
        <v>39</v>
      </c>
      <c r="B42" s="4">
        <v>111260</v>
      </c>
      <c r="C42" s="5" t="s">
        <v>54</v>
      </c>
      <c r="D42" s="3">
        <v>298</v>
      </c>
      <c r="E42" s="3" t="s">
        <v>407</v>
      </c>
      <c r="F42" s="3" t="s">
        <v>303</v>
      </c>
      <c r="G42" s="18">
        <v>227</v>
      </c>
      <c r="H42" s="7">
        <v>1918.72</v>
      </c>
    </row>
    <row r="43" spans="1:8" ht="33.75" customHeight="1">
      <c r="A43" s="27">
        <v>40</v>
      </c>
      <c r="B43" s="4">
        <v>111261</v>
      </c>
      <c r="C43" s="5" t="s">
        <v>55</v>
      </c>
      <c r="D43" s="3">
        <v>298</v>
      </c>
      <c r="E43" s="3" t="s">
        <v>410</v>
      </c>
      <c r="F43" s="3" t="s">
        <v>423</v>
      </c>
      <c r="G43" s="18">
        <v>1047</v>
      </c>
      <c r="H43" s="7">
        <v>8849.77</v>
      </c>
    </row>
    <row r="44" spans="1:8" ht="33.75" customHeight="1">
      <c r="A44" s="27">
        <v>41</v>
      </c>
      <c r="B44" s="4">
        <v>111264</v>
      </c>
      <c r="C44" s="5" t="s">
        <v>56</v>
      </c>
      <c r="D44" s="3">
        <v>2569</v>
      </c>
      <c r="E44" s="3" t="s">
        <v>331</v>
      </c>
      <c r="F44" s="3" t="s">
        <v>303</v>
      </c>
      <c r="G44" s="18">
        <v>1134</v>
      </c>
      <c r="H44" s="10">
        <v>31502.52</v>
      </c>
    </row>
    <row r="45" spans="1:8" ht="33.75" customHeight="1">
      <c r="A45" s="27">
        <v>42</v>
      </c>
      <c r="B45" s="4">
        <v>111265</v>
      </c>
      <c r="C45" s="5" t="s">
        <v>57</v>
      </c>
      <c r="D45" s="3">
        <v>2569</v>
      </c>
      <c r="E45" s="3" t="s">
        <v>332</v>
      </c>
      <c r="F45" s="3" t="s">
        <v>303</v>
      </c>
      <c r="G45" s="18">
        <v>1123</v>
      </c>
      <c r="H45" s="10">
        <v>31196.94</v>
      </c>
    </row>
    <row r="46" spans="1:8" ht="33.75" customHeight="1">
      <c r="A46" s="27">
        <v>43</v>
      </c>
      <c r="B46" s="4">
        <v>111266</v>
      </c>
      <c r="C46" s="5" t="s">
        <v>58</v>
      </c>
      <c r="D46" s="3">
        <v>2569</v>
      </c>
      <c r="E46" s="3" t="s">
        <v>333</v>
      </c>
      <c r="F46" s="3" t="s">
        <v>303</v>
      </c>
      <c r="G46" s="18">
        <v>1189</v>
      </c>
      <c r="H46" s="10">
        <v>33030.42</v>
      </c>
    </row>
    <row r="47" spans="1:8" ht="33.75" customHeight="1">
      <c r="A47" s="27">
        <v>44</v>
      </c>
      <c r="B47" s="4">
        <v>111267</v>
      </c>
      <c r="C47" s="5" t="s">
        <v>59</v>
      </c>
      <c r="D47" s="3">
        <v>2569</v>
      </c>
      <c r="E47" s="3" t="s">
        <v>334</v>
      </c>
      <c r="F47" s="3" t="s">
        <v>303</v>
      </c>
      <c r="G47" s="18">
        <v>1026</v>
      </c>
      <c r="H47" s="10">
        <v>28502.28</v>
      </c>
    </row>
    <row r="48" spans="1:8" ht="33.75" customHeight="1">
      <c r="A48" s="27">
        <v>45</v>
      </c>
      <c r="B48" s="4">
        <v>111268</v>
      </c>
      <c r="C48" s="5" t="s">
        <v>60</v>
      </c>
      <c r="D48" s="3">
        <v>2569</v>
      </c>
      <c r="E48" s="3" t="s">
        <v>335</v>
      </c>
      <c r="F48" s="3" t="s">
        <v>303</v>
      </c>
      <c r="G48" s="18">
        <v>999</v>
      </c>
      <c r="H48" s="10">
        <v>27752.22</v>
      </c>
    </row>
    <row r="49" spans="1:8" ht="33.75" customHeight="1">
      <c r="A49" s="27">
        <v>46</v>
      </c>
      <c r="B49" s="4">
        <v>111269</v>
      </c>
      <c r="C49" s="5" t="s">
        <v>61</v>
      </c>
      <c r="D49" s="3">
        <v>2569</v>
      </c>
      <c r="E49" s="3" t="s">
        <v>336</v>
      </c>
      <c r="F49" s="3" t="s">
        <v>303</v>
      </c>
      <c r="G49" s="18">
        <v>990</v>
      </c>
      <c r="H49" s="10">
        <v>27502.2</v>
      </c>
    </row>
    <row r="50" spans="1:8" ht="33.75" customHeight="1">
      <c r="A50" s="27">
        <v>47</v>
      </c>
      <c r="B50" s="4">
        <v>111270</v>
      </c>
      <c r="C50" s="5" t="s">
        <v>62</v>
      </c>
      <c r="D50" s="3">
        <v>2569</v>
      </c>
      <c r="E50" s="3" t="s">
        <v>337</v>
      </c>
      <c r="F50" s="3" t="s">
        <v>303</v>
      </c>
      <c r="G50" s="18">
        <v>990</v>
      </c>
      <c r="H50" s="10">
        <v>27502.2</v>
      </c>
    </row>
    <row r="51" spans="1:8" ht="33.75" customHeight="1">
      <c r="A51" s="27">
        <v>48</v>
      </c>
      <c r="B51" s="4">
        <v>111271</v>
      </c>
      <c r="C51" s="5" t="s">
        <v>63</v>
      </c>
      <c r="D51" s="3">
        <v>2569</v>
      </c>
      <c r="E51" s="3" t="s">
        <v>338</v>
      </c>
      <c r="F51" s="3" t="s">
        <v>303</v>
      </c>
      <c r="G51" s="18">
        <v>990</v>
      </c>
      <c r="H51" s="10">
        <v>27502.2</v>
      </c>
    </row>
    <row r="52" spans="1:8" ht="33.75" customHeight="1">
      <c r="A52" s="27">
        <v>49</v>
      </c>
      <c r="B52" s="4">
        <v>111272</v>
      </c>
      <c r="C52" s="5" t="s">
        <v>64</v>
      </c>
      <c r="D52" s="3">
        <v>2569</v>
      </c>
      <c r="E52" s="3" t="s">
        <v>339</v>
      </c>
      <c r="F52" s="3" t="s">
        <v>303</v>
      </c>
      <c r="G52" s="18">
        <v>990</v>
      </c>
      <c r="H52" s="10">
        <v>27502.2</v>
      </c>
    </row>
    <row r="53" spans="1:8" ht="33.75" customHeight="1">
      <c r="A53" s="27">
        <v>50</v>
      </c>
      <c r="B53" s="4">
        <v>111273</v>
      </c>
      <c r="C53" s="5" t="s">
        <v>65</v>
      </c>
      <c r="D53" s="3">
        <v>2569</v>
      </c>
      <c r="E53" s="3" t="s">
        <v>340</v>
      </c>
      <c r="F53" s="3" t="s">
        <v>303</v>
      </c>
      <c r="G53" s="18">
        <v>990</v>
      </c>
      <c r="H53" s="10">
        <v>27502.2</v>
      </c>
    </row>
    <row r="54" spans="1:8" ht="33.75" customHeight="1">
      <c r="A54" s="27">
        <v>51</v>
      </c>
      <c r="B54" s="4">
        <v>111274</v>
      </c>
      <c r="C54" s="5" t="s">
        <v>66</v>
      </c>
      <c r="D54" s="3">
        <v>2569</v>
      </c>
      <c r="E54" s="3" t="s">
        <v>341</v>
      </c>
      <c r="F54" s="3" t="s">
        <v>303</v>
      </c>
      <c r="G54" s="18">
        <v>990</v>
      </c>
      <c r="H54" s="10">
        <v>27502.2</v>
      </c>
    </row>
    <row r="55" spans="1:8" ht="33.75" customHeight="1">
      <c r="A55" s="27">
        <v>52</v>
      </c>
      <c r="B55" s="4">
        <v>111275</v>
      </c>
      <c r="C55" s="5" t="s">
        <v>67</v>
      </c>
      <c r="D55" s="3">
        <v>2569</v>
      </c>
      <c r="E55" s="3" t="s">
        <v>342</v>
      </c>
      <c r="F55" s="3" t="s">
        <v>303</v>
      </c>
      <c r="G55" s="18">
        <v>990</v>
      </c>
      <c r="H55" s="10">
        <v>27502.2</v>
      </c>
    </row>
    <row r="56" spans="1:8" ht="33.75" customHeight="1">
      <c r="A56" s="27">
        <v>53</v>
      </c>
      <c r="B56" s="4">
        <v>111276</v>
      </c>
      <c r="C56" s="5" t="s">
        <v>68</v>
      </c>
      <c r="D56" s="3">
        <v>2569</v>
      </c>
      <c r="E56" s="3" t="s">
        <v>343</v>
      </c>
      <c r="F56" s="3" t="s">
        <v>303</v>
      </c>
      <c r="G56" s="18">
        <v>1100</v>
      </c>
      <c r="H56" s="10">
        <v>30558</v>
      </c>
    </row>
    <row r="57" spans="1:8" ht="33.75" customHeight="1">
      <c r="A57" s="27">
        <v>54</v>
      </c>
      <c r="B57" s="4">
        <v>111277</v>
      </c>
      <c r="C57" s="5" t="s">
        <v>69</v>
      </c>
      <c r="D57" s="3">
        <v>2569</v>
      </c>
      <c r="E57" s="3" t="s">
        <v>344</v>
      </c>
      <c r="F57" s="3" t="s">
        <v>303</v>
      </c>
      <c r="G57" s="18">
        <v>1024</v>
      </c>
      <c r="H57" s="10">
        <v>28446.720000000001</v>
      </c>
    </row>
    <row r="58" spans="1:8" ht="33.75" customHeight="1">
      <c r="A58" s="27">
        <v>55</v>
      </c>
      <c r="B58" s="4">
        <v>111278</v>
      </c>
      <c r="C58" s="5" t="s">
        <v>70</v>
      </c>
      <c r="D58" s="3">
        <v>2569</v>
      </c>
      <c r="E58" s="3" t="s">
        <v>345</v>
      </c>
      <c r="F58" s="3" t="s">
        <v>303</v>
      </c>
      <c r="G58" s="18">
        <v>1024</v>
      </c>
      <c r="H58" s="10">
        <v>28446.720000000001</v>
      </c>
    </row>
    <row r="59" spans="1:8" ht="33.75" customHeight="1">
      <c r="A59" s="27">
        <v>56</v>
      </c>
      <c r="B59" s="4">
        <v>111279</v>
      </c>
      <c r="C59" s="5" t="s">
        <v>71</v>
      </c>
      <c r="D59" s="3">
        <v>2569</v>
      </c>
      <c r="E59" s="3" t="s">
        <v>346</v>
      </c>
      <c r="F59" s="3" t="s">
        <v>303</v>
      </c>
      <c r="G59" s="18">
        <v>1168</v>
      </c>
      <c r="H59" s="10">
        <v>32447.040000000001</v>
      </c>
    </row>
    <row r="60" spans="1:8" ht="33.75" customHeight="1">
      <c r="A60" s="27">
        <v>57</v>
      </c>
      <c r="B60" s="4">
        <v>111280</v>
      </c>
      <c r="C60" s="5" t="s">
        <v>72</v>
      </c>
      <c r="D60" s="3">
        <v>2569</v>
      </c>
      <c r="E60" s="3" t="s">
        <v>348</v>
      </c>
      <c r="F60" s="3" t="s">
        <v>303</v>
      </c>
      <c r="G60" s="18">
        <v>1834</v>
      </c>
      <c r="H60" s="10">
        <v>50948.52</v>
      </c>
    </row>
    <row r="61" spans="1:8" ht="33.75" customHeight="1">
      <c r="A61" s="27">
        <v>58</v>
      </c>
      <c r="B61" s="4">
        <v>111281</v>
      </c>
      <c r="C61" s="5" t="s">
        <v>73</v>
      </c>
      <c r="D61" s="3">
        <v>2569</v>
      </c>
      <c r="E61" s="3" t="s">
        <v>349</v>
      </c>
      <c r="F61" s="3" t="s">
        <v>303</v>
      </c>
      <c r="G61" s="18">
        <v>1677</v>
      </c>
      <c r="H61" s="10">
        <v>46587.06</v>
      </c>
    </row>
    <row r="62" spans="1:8" ht="33.75" customHeight="1">
      <c r="A62" s="27">
        <v>59</v>
      </c>
      <c r="B62" s="4">
        <v>111282</v>
      </c>
      <c r="C62" s="5" t="s">
        <v>74</v>
      </c>
      <c r="D62" s="3">
        <v>2569</v>
      </c>
      <c r="E62" s="3" t="s">
        <v>350</v>
      </c>
      <c r="F62" s="3" t="s">
        <v>303</v>
      </c>
      <c r="G62" s="18">
        <v>1747</v>
      </c>
      <c r="H62" s="10">
        <v>48531.66</v>
      </c>
    </row>
    <row r="63" spans="1:8" ht="33.75" customHeight="1">
      <c r="A63" s="27">
        <v>60</v>
      </c>
      <c r="B63" s="4">
        <v>111283</v>
      </c>
      <c r="C63" s="5" t="s">
        <v>75</v>
      </c>
      <c r="D63" s="3">
        <v>2569</v>
      </c>
      <c r="E63" s="3" t="s">
        <v>351</v>
      </c>
      <c r="F63" s="3" t="s">
        <v>303</v>
      </c>
      <c r="G63" s="18">
        <v>1777</v>
      </c>
      <c r="H63" s="10">
        <v>49365.06</v>
      </c>
    </row>
    <row r="64" spans="1:8" ht="33.75" customHeight="1">
      <c r="A64" s="27">
        <v>61</v>
      </c>
      <c r="B64" s="4">
        <v>111284</v>
      </c>
      <c r="C64" s="5" t="s">
        <v>76</v>
      </c>
      <c r="D64" s="3">
        <v>2569</v>
      </c>
      <c r="E64" s="3" t="s">
        <v>352</v>
      </c>
      <c r="F64" s="3" t="s">
        <v>303</v>
      </c>
      <c r="G64" s="18">
        <v>1862</v>
      </c>
      <c r="H64" s="10">
        <v>51726.36</v>
      </c>
    </row>
    <row r="65" spans="1:8" ht="33.75" customHeight="1">
      <c r="A65" s="27">
        <v>62</v>
      </c>
      <c r="B65" s="4">
        <v>111285</v>
      </c>
      <c r="C65" s="5" t="s">
        <v>77</v>
      </c>
      <c r="D65" s="3">
        <v>2569</v>
      </c>
      <c r="E65" s="3" t="s">
        <v>353</v>
      </c>
      <c r="F65" s="3" t="s">
        <v>303</v>
      </c>
      <c r="G65" s="18">
        <v>1862</v>
      </c>
      <c r="H65" s="10">
        <v>51726.36</v>
      </c>
    </row>
    <row r="66" spans="1:8" ht="33.75" customHeight="1">
      <c r="A66" s="27">
        <v>63</v>
      </c>
      <c r="B66" s="4">
        <v>111286</v>
      </c>
      <c r="C66" s="5" t="s">
        <v>78</v>
      </c>
      <c r="D66" s="3">
        <v>2569</v>
      </c>
      <c r="E66" s="3" t="s">
        <v>354</v>
      </c>
      <c r="F66" s="3" t="s">
        <v>303</v>
      </c>
      <c r="G66" s="18">
        <v>1862</v>
      </c>
      <c r="H66" s="10">
        <v>51726.36</v>
      </c>
    </row>
    <row r="67" spans="1:8" ht="33.75" customHeight="1">
      <c r="A67" s="27">
        <v>64</v>
      </c>
      <c r="B67" s="4">
        <v>111287</v>
      </c>
      <c r="C67" s="5" t="s">
        <v>79</v>
      </c>
      <c r="D67" s="3">
        <v>2569</v>
      </c>
      <c r="E67" s="3" t="s">
        <v>355</v>
      </c>
      <c r="F67" s="3" t="s">
        <v>303</v>
      </c>
      <c r="G67" s="18">
        <v>1862</v>
      </c>
      <c r="H67" s="10">
        <v>51726.36</v>
      </c>
    </row>
    <row r="68" spans="1:8" ht="33.75" customHeight="1">
      <c r="A68" s="27">
        <v>65</v>
      </c>
      <c r="B68" s="4">
        <v>111289</v>
      </c>
      <c r="C68" s="5" t="s">
        <v>80</v>
      </c>
      <c r="D68" s="3">
        <v>2569</v>
      </c>
      <c r="E68" s="3" t="s">
        <v>424</v>
      </c>
      <c r="F68" s="3" t="s">
        <v>303</v>
      </c>
      <c r="G68" s="18">
        <v>213</v>
      </c>
      <c r="H68" s="7">
        <v>5917.14</v>
      </c>
    </row>
    <row r="69" spans="1:8" ht="33.75" customHeight="1">
      <c r="A69" s="27">
        <v>66</v>
      </c>
      <c r="B69" s="4">
        <v>111290</v>
      </c>
      <c r="C69" s="5" t="s">
        <v>81</v>
      </c>
      <c r="D69" s="3">
        <v>2569</v>
      </c>
      <c r="E69" s="3" t="s">
        <v>425</v>
      </c>
      <c r="F69" s="3" t="s">
        <v>303</v>
      </c>
      <c r="G69" s="18">
        <v>220</v>
      </c>
      <c r="H69" s="7">
        <v>6111.6</v>
      </c>
    </row>
    <row r="70" spans="1:8" ht="33.75" customHeight="1">
      <c r="A70" s="27">
        <v>67</v>
      </c>
      <c r="B70" s="4">
        <v>111291</v>
      </c>
      <c r="C70" s="5" t="s">
        <v>82</v>
      </c>
      <c r="D70" s="3">
        <v>2569</v>
      </c>
      <c r="E70" s="3" t="s">
        <v>426</v>
      </c>
      <c r="F70" s="3" t="s">
        <v>303</v>
      </c>
      <c r="G70" s="18">
        <v>229</v>
      </c>
      <c r="H70" s="7">
        <v>6361.62</v>
      </c>
    </row>
    <row r="71" spans="1:8" ht="33.75" customHeight="1">
      <c r="A71" s="27">
        <v>68</v>
      </c>
      <c r="B71" s="4">
        <v>111292</v>
      </c>
      <c r="C71" s="5" t="s">
        <v>83</v>
      </c>
      <c r="D71" s="3">
        <v>2569</v>
      </c>
      <c r="E71" s="3" t="s">
        <v>427</v>
      </c>
      <c r="F71" s="3" t="s">
        <v>303</v>
      </c>
      <c r="G71" s="18">
        <v>113</v>
      </c>
      <c r="H71" s="7">
        <v>3139.14</v>
      </c>
    </row>
    <row r="72" spans="1:8" ht="33.75" customHeight="1">
      <c r="A72" s="27">
        <v>69</v>
      </c>
      <c r="B72" s="4">
        <v>111293</v>
      </c>
      <c r="C72" s="5" t="s">
        <v>84</v>
      </c>
      <c r="D72" s="3">
        <v>2569</v>
      </c>
      <c r="E72" s="3" t="s">
        <v>428</v>
      </c>
      <c r="F72" s="3" t="s">
        <v>303</v>
      </c>
      <c r="G72" s="18">
        <v>110</v>
      </c>
      <c r="H72" s="7">
        <v>3055.8</v>
      </c>
    </row>
    <row r="73" spans="1:8" ht="33.75" customHeight="1">
      <c r="A73" s="27">
        <v>70</v>
      </c>
      <c r="B73" s="4">
        <v>111294</v>
      </c>
      <c r="C73" s="5" t="s">
        <v>85</v>
      </c>
      <c r="D73" s="3">
        <v>2569</v>
      </c>
      <c r="E73" s="3" t="s">
        <v>429</v>
      </c>
      <c r="F73" s="3" t="s">
        <v>303</v>
      </c>
      <c r="G73" s="18">
        <v>232</v>
      </c>
      <c r="H73" s="7">
        <v>6444.96</v>
      </c>
    </row>
    <row r="74" spans="1:8" ht="33.75" customHeight="1">
      <c r="A74" s="27">
        <v>71</v>
      </c>
      <c r="B74" s="4">
        <v>111295</v>
      </c>
      <c r="C74" s="5" t="s">
        <v>86</v>
      </c>
      <c r="D74" s="3">
        <v>2569</v>
      </c>
      <c r="E74" s="3" t="s">
        <v>430</v>
      </c>
      <c r="F74" s="3" t="s">
        <v>303</v>
      </c>
      <c r="G74" s="18">
        <v>174</v>
      </c>
      <c r="H74" s="7">
        <v>4833.72</v>
      </c>
    </row>
    <row r="75" spans="1:8" ht="33.75" customHeight="1">
      <c r="A75" s="27">
        <v>72</v>
      </c>
      <c r="B75" s="4">
        <v>111296</v>
      </c>
      <c r="C75" s="5" t="s">
        <v>87</v>
      </c>
      <c r="D75" s="3">
        <v>2569</v>
      </c>
      <c r="E75" s="3" t="s">
        <v>431</v>
      </c>
      <c r="F75" s="3" t="s">
        <v>303</v>
      </c>
      <c r="G75" s="18">
        <v>110</v>
      </c>
      <c r="H75" s="7">
        <v>3055.8</v>
      </c>
    </row>
    <row r="76" spans="1:8" ht="33.75" customHeight="1">
      <c r="A76" s="27">
        <v>73</v>
      </c>
      <c r="B76" s="4">
        <v>111297</v>
      </c>
      <c r="C76" s="5" t="s">
        <v>88</v>
      </c>
      <c r="D76" s="3">
        <v>2569</v>
      </c>
      <c r="E76" s="3" t="s">
        <v>396</v>
      </c>
      <c r="F76" s="3" t="s">
        <v>303</v>
      </c>
      <c r="G76" s="18">
        <v>40</v>
      </c>
      <c r="H76" s="7">
        <v>1111.2</v>
      </c>
    </row>
    <row r="77" spans="1:8" ht="33.75" customHeight="1">
      <c r="A77" s="27">
        <v>74</v>
      </c>
      <c r="B77" s="4">
        <v>111299</v>
      </c>
      <c r="C77" s="5" t="s">
        <v>89</v>
      </c>
      <c r="D77" s="3">
        <v>2530</v>
      </c>
      <c r="E77" s="3" t="s">
        <v>396</v>
      </c>
      <c r="F77" s="3" t="s">
        <v>303</v>
      </c>
      <c r="G77" s="18">
        <v>1993</v>
      </c>
      <c r="H77" s="7">
        <v>6645.38</v>
      </c>
    </row>
    <row r="78" spans="1:8" ht="33.75" customHeight="1">
      <c r="A78" s="27">
        <v>75</v>
      </c>
      <c r="B78" s="4">
        <v>1112110</v>
      </c>
      <c r="C78" s="5" t="s">
        <v>4</v>
      </c>
      <c r="D78" s="3">
        <v>1359</v>
      </c>
      <c r="E78" s="3" t="s">
        <v>385</v>
      </c>
      <c r="F78" s="3" t="s">
        <v>315</v>
      </c>
      <c r="G78" s="18">
        <v>4011</v>
      </c>
      <c r="H78" s="8">
        <v>120330</v>
      </c>
    </row>
    <row r="79" spans="1:8" ht="33.75" customHeight="1">
      <c r="A79" s="27">
        <v>76</v>
      </c>
      <c r="B79" s="4">
        <v>1112111</v>
      </c>
      <c r="C79" s="5" t="s">
        <v>5</v>
      </c>
      <c r="D79" s="3">
        <v>1359</v>
      </c>
      <c r="E79" s="9" t="s">
        <v>386</v>
      </c>
      <c r="F79" s="3" t="s">
        <v>315</v>
      </c>
      <c r="G79" s="18">
        <v>441</v>
      </c>
      <c r="H79" s="10">
        <v>52920</v>
      </c>
    </row>
    <row r="80" spans="1:8" ht="33.75" customHeight="1">
      <c r="A80" s="27">
        <v>77</v>
      </c>
      <c r="B80" s="4">
        <v>1112120</v>
      </c>
      <c r="C80" s="5" t="s">
        <v>7</v>
      </c>
      <c r="D80" s="3">
        <v>1642</v>
      </c>
      <c r="E80" s="3" t="s">
        <v>388</v>
      </c>
      <c r="F80" s="3" t="s">
        <v>303</v>
      </c>
      <c r="G80" s="18">
        <v>109</v>
      </c>
      <c r="H80" s="7">
        <v>1122</v>
      </c>
    </row>
    <row r="81" spans="1:8" ht="33.75" customHeight="1">
      <c r="A81" s="27">
        <v>78</v>
      </c>
      <c r="B81" s="4">
        <v>1112121</v>
      </c>
      <c r="C81" s="5" t="s">
        <v>8</v>
      </c>
      <c r="D81" s="3">
        <v>1642</v>
      </c>
      <c r="E81" s="3" t="s">
        <v>389</v>
      </c>
      <c r="F81" s="3" t="s">
        <v>303</v>
      </c>
      <c r="G81" s="18">
        <v>25</v>
      </c>
      <c r="H81" s="11">
        <v>277.63</v>
      </c>
    </row>
    <row r="82" spans="1:8" ht="33.75" customHeight="1">
      <c r="A82" s="27">
        <v>79</v>
      </c>
      <c r="B82" s="4">
        <v>1112122</v>
      </c>
      <c r="C82" s="5" t="s">
        <v>9</v>
      </c>
      <c r="D82" s="3">
        <v>246</v>
      </c>
      <c r="E82" s="3" t="s">
        <v>395</v>
      </c>
      <c r="F82" s="3" t="s">
        <v>303</v>
      </c>
      <c r="G82" s="18">
        <v>2924.07</v>
      </c>
      <c r="H82" s="10">
        <v>10000</v>
      </c>
    </row>
    <row r="83" spans="1:8" ht="33.75" customHeight="1">
      <c r="A83" s="27">
        <v>80</v>
      </c>
      <c r="B83" s="4">
        <v>1112123</v>
      </c>
      <c r="C83" s="5" t="s">
        <v>10</v>
      </c>
      <c r="D83" s="3">
        <v>2569</v>
      </c>
      <c r="E83" s="3" t="s">
        <v>396</v>
      </c>
      <c r="F83" s="3" t="s">
        <v>303</v>
      </c>
      <c r="G83" s="18">
        <v>1121</v>
      </c>
      <c r="H83" s="7">
        <v>3737.82</v>
      </c>
    </row>
    <row r="84" spans="1:8" ht="33.75" customHeight="1">
      <c r="A84" s="27">
        <v>81</v>
      </c>
      <c r="B84" s="4">
        <v>1112124</v>
      </c>
      <c r="C84" s="5" t="s">
        <v>11</v>
      </c>
      <c r="D84" s="3">
        <v>2569</v>
      </c>
      <c r="E84" s="3" t="s">
        <v>396</v>
      </c>
      <c r="F84" s="3" t="s">
        <v>303</v>
      </c>
      <c r="G84" s="18">
        <v>17335</v>
      </c>
      <c r="H84" s="10">
        <v>57801.17</v>
      </c>
    </row>
    <row r="85" spans="1:8" ht="33.75" customHeight="1">
      <c r="A85" s="27">
        <v>82</v>
      </c>
      <c r="B85" s="4">
        <v>1112125</v>
      </c>
      <c r="C85" s="5" t="s">
        <v>12</v>
      </c>
      <c r="D85" s="3">
        <v>2523</v>
      </c>
      <c r="E85" s="3" t="s">
        <v>396</v>
      </c>
      <c r="F85" s="3" t="s">
        <v>303</v>
      </c>
      <c r="G85" s="18">
        <v>6609</v>
      </c>
      <c r="H85" s="10">
        <v>22036.799999999999</v>
      </c>
    </row>
    <row r="86" spans="1:8" ht="33.75" customHeight="1">
      <c r="A86" s="27">
        <v>83</v>
      </c>
      <c r="B86" s="4">
        <v>1112126</v>
      </c>
      <c r="C86" s="5" t="s">
        <v>13</v>
      </c>
      <c r="D86" s="3">
        <v>2569</v>
      </c>
      <c r="E86" s="3" t="s">
        <v>396</v>
      </c>
      <c r="F86" s="3" t="s">
        <v>303</v>
      </c>
      <c r="G86" s="18">
        <v>3516</v>
      </c>
      <c r="H86" s="10">
        <v>11723.62</v>
      </c>
    </row>
    <row r="87" spans="1:8" ht="33.75" customHeight="1">
      <c r="A87" s="27">
        <v>84</v>
      </c>
      <c r="B87" s="4">
        <v>1112127</v>
      </c>
      <c r="C87" s="5" t="s">
        <v>14</v>
      </c>
      <c r="D87" s="3">
        <v>2569</v>
      </c>
      <c r="E87" s="3" t="s">
        <v>396</v>
      </c>
      <c r="F87" s="3" t="s">
        <v>303</v>
      </c>
      <c r="G87" s="18">
        <v>19221</v>
      </c>
      <c r="H87" s="10">
        <v>64089.75</v>
      </c>
    </row>
    <row r="88" spans="1:8" ht="33.75" customHeight="1">
      <c r="A88" s="27">
        <v>85</v>
      </c>
      <c r="B88" s="4">
        <v>1112128</v>
      </c>
      <c r="C88" s="5" t="s">
        <v>15</v>
      </c>
      <c r="D88" s="3">
        <v>2569</v>
      </c>
      <c r="E88" s="3" t="s">
        <v>396</v>
      </c>
      <c r="F88" s="3" t="s">
        <v>303</v>
      </c>
      <c r="G88" s="18">
        <v>568</v>
      </c>
      <c r="H88" s="7">
        <v>1893.92</v>
      </c>
    </row>
    <row r="89" spans="1:8" ht="33.75" customHeight="1">
      <c r="A89" s="27">
        <v>86</v>
      </c>
      <c r="B89" s="4">
        <v>1112129</v>
      </c>
      <c r="C89" s="5" t="s">
        <v>16</v>
      </c>
      <c r="D89" s="3">
        <v>2569</v>
      </c>
      <c r="E89" s="3" t="s">
        <v>396</v>
      </c>
      <c r="F89" s="3" t="s">
        <v>303</v>
      </c>
      <c r="G89" s="18">
        <v>287</v>
      </c>
      <c r="H89" s="11">
        <v>956.96</v>
      </c>
    </row>
    <row r="90" spans="1:8" ht="33.75" customHeight="1">
      <c r="A90" s="27">
        <v>87</v>
      </c>
      <c r="B90" s="4">
        <v>1112130</v>
      </c>
      <c r="C90" s="5" t="s">
        <v>18</v>
      </c>
      <c r="D90" s="3">
        <v>2569</v>
      </c>
      <c r="E90" s="3" t="s">
        <v>396</v>
      </c>
      <c r="F90" s="3" t="s">
        <v>303</v>
      </c>
      <c r="G90" s="18">
        <v>1119</v>
      </c>
      <c r="H90" s="7">
        <v>3731.15</v>
      </c>
    </row>
    <row r="91" spans="1:8" ht="33.75" customHeight="1">
      <c r="A91" s="27">
        <v>88</v>
      </c>
      <c r="B91" s="4">
        <v>1112131</v>
      </c>
      <c r="C91" s="5" t="s">
        <v>19</v>
      </c>
      <c r="D91" s="3">
        <v>2569</v>
      </c>
      <c r="E91" s="3" t="s">
        <v>396</v>
      </c>
      <c r="F91" s="3" t="s">
        <v>303</v>
      </c>
      <c r="G91" s="18">
        <v>7568</v>
      </c>
      <c r="H91" s="10">
        <v>25234.45</v>
      </c>
    </row>
    <row r="92" spans="1:8" ht="33.75" customHeight="1">
      <c r="A92" s="27"/>
      <c r="B92" s="3"/>
      <c r="C92" s="3"/>
      <c r="D92" s="3"/>
      <c r="E92" s="3"/>
      <c r="F92" s="3"/>
      <c r="G92" s="35">
        <f>SUM(G4:G91)</f>
        <v>204252.07</v>
      </c>
      <c r="H92" s="21">
        <f>SUM(H4:H91)</f>
        <v>1557985.1099999996</v>
      </c>
    </row>
    <row r="93" spans="1:8" ht="33.75" customHeight="1"/>
    <row r="94" spans="1:8" ht="33.75" customHeight="1"/>
    <row r="95" spans="1:8" ht="33.75" customHeight="1"/>
    <row r="96" spans="1:8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  <row r="173" ht="33.75" customHeight="1"/>
    <row r="174" ht="33.75" customHeight="1"/>
    <row r="175" ht="33.75" customHeight="1"/>
    <row r="176" ht="33.75" customHeight="1"/>
    <row r="177" ht="33.75" customHeight="1"/>
    <row r="178" ht="33.75" customHeight="1"/>
    <row r="179" ht="33.75" customHeight="1"/>
    <row r="180" ht="33.75" customHeight="1"/>
    <row r="181" ht="33.75" customHeight="1"/>
    <row r="182" ht="33.75" customHeight="1"/>
    <row r="183" ht="33.75" customHeight="1"/>
    <row r="184" ht="33.75" customHeight="1"/>
    <row r="185" ht="33.75" customHeight="1"/>
    <row r="186" ht="33.75" customHeight="1"/>
    <row r="187" ht="33.75" customHeight="1"/>
    <row r="188" ht="33.75" customHeight="1"/>
    <row r="189" ht="33.75" customHeight="1"/>
    <row r="190" ht="33.75" customHeight="1"/>
    <row r="191" ht="33.75" customHeight="1"/>
    <row r="192" ht="33.75" customHeight="1"/>
    <row r="193" ht="33.75" customHeight="1"/>
    <row r="194" ht="33.75" customHeight="1"/>
    <row r="195" ht="33.75" customHeight="1"/>
    <row r="196" ht="33.75" customHeight="1"/>
    <row r="197" ht="33.75" customHeight="1"/>
    <row r="198" ht="33.75" customHeight="1"/>
    <row r="199" ht="33.75" customHeight="1"/>
    <row r="200" ht="33.75" customHeight="1"/>
    <row r="201" ht="33.75" customHeight="1"/>
    <row r="202" ht="33.75" customHeight="1"/>
    <row r="203" ht="33.75" customHeight="1"/>
    <row r="204" ht="33.75" customHeight="1"/>
    <row r="205" ht="33.75" customHeight="1"/>
    <row r="206" ht="33.75" customHeight="1"/>
    <row r="207" ht="33.75" customHeight="1"/>
    <row r="208" ht="33.75" customHeight="1"/>
    <row r="209" ht="33.75" customHeight="1"/>
    <row r="210" ht="33.75" customHeight="1"/>
    <row r="211" ht="33.75" customHeight="1"/>
    <row r="212" ht="33.75" customHeight="1"/>
    <row r="213" ht="33.75" customHeight="1"/>
    <row r="214" ht="33.75" customHeight="1"/>
    <row r="215" ht="33.75" customHeight="1"/>
    <row r="216" ht="33.75" customHeight="1"/>
    <row r="217" ht="33.75" customHeight="1"/>
    <row r="218" ht="33.75" customHeight="1"/>
    <row r="219" ht="33.75" customHeight="1"/>
    <row r="220" ht="33.75" customHeight="1"/>
    <row r="221" ht="33.75" customHeight="1"/>
    <row r="222" ht="33.75" customHeight="1"/>
    <row r="223" ht="33.75" customHeight="1"/>
    <row r="224" ht="33.75" customHeight="1"/>
    <row r="225" ht="33.75" customHeight="1"/>
    <row r="226" ht="33.75" customHeight="1"/>
    <row r="227" ht="33.75" customHeight="1"/>
    <row r="228" ht="33.75" customHeight="1"/>
    <row r="229" ht="33.75" customHeight="1"/>
    <row r="230" ht="33.75" customHeight="1"/>
    <row r="231" ht="33.75" customHeight="1"/>
    <row r="232" ht="33.75" customHeight="1"/>
    <row r="233" ht="33.75" customHeight="1"/>
    <row r="234" ht="33.75" customHeight="1"/>
    <row r="235" ht="33.75" customHeight="1"/>
    <row r="236" ht="33.75" customHeight="1"/>
    <row r="237" ht="33.75" customHeight="1"/>
    <row r="238" ht="33.75" customHeight="1"/>
    <row r="239" ht="33.75" customHeight="1"/>
    <row r="240" ht="33.75" customHeight="1"/>
    <row r="241" ht="33.75" customHeight="1"/>
    <row r="242" ht="33.75" customHeight="1"/>
    <row r="243" ht="33.75" customHeight="1"/>
    <row r="244" ht="33.75" customHeight="1"/>
    <row r="245" ht="33.75" customHeight="1"/>
    <row r="246" ht="33.75" customHeight="1"/>
    <row r="247" ht="33.75" customHeight="1"/>
    <row r="248" ht="33.75" customHeight="1"/>
    <row r="249" ht="33.75" customHeight="1"/>
    <row r="250" ht="33.75" customHeight="1"/>
    <row r="251" ht="33.75" customHeight="1"/>
    <row r="252" ht="33.75" customHeight="1"/>
    <row r="253" ht="33.75" customHeight="1"/>
    <row r="254" ht="33.75" customHeight="1"/>
    <row r="255" ht="33.75" customHeight="1"/>
    <row r="256" ht="33.75" customHeight="1"/>
    <row r="257" ht="33.75" customHeight="1"/>
    <row r="258" ht="33.75" customHeight="1"/>
    <row r="259" ht="33.75" customHeight="1"/>
    <row r="260" ht="33.75" customHeight="1"/>
    <row r="261" ht="33.75" customHeight="1"/>
    <row r="262" ht="33.75" customHeight="1"/>
    <row r="263" ht="33.75" customHeight="1"/>
    <row r="264" ht="33.75" customHeight="1"/>
    <row r="265" ht="33.75" customHeight="1"/>
    <row r="266" ht="33.75" customHeight="1"/>
    <row r="267" ht="33.75" customHeight="1"/>
    <row r="268" ht="33.75" customHeight="1"/>
    <row r="269" ht="33.75" customHeight="1"/>
    <row r="270" ht="33.75" customHeight="1"/>
    <row r="271" ht="33.75" customHeight="1"/>
    <row r="272" ht="33.75" customHeight="1"/>
    <row r="273" ht="33.75" customHeight="1"/>
    <row r="274" ht="33.75" customHeight="1"/>
    <row r="275" ht="33.75" customHeight="1"/>
    <row r="276" ht="33.75" customHeight="1"/>
    <row r="277" ht="33.75" customHeight="1"/>
    <row r="278" ht="33.75" customHeight="1"/>
    <row r="279" ht="33.75" customHeight="1"/>
    <row r="280" ht="33.75" customHeight="1"/>
    <row r="281" ht="33.75" customHeight="1"/>
    <row r="282" ht="33.75" customHeight="1"/>
    <row r="283" ht="33.75" customHeight="1"/>
    <row r="284" ht="33.75" customHeight="1"/>
    <row r="285" ht="33.75" customHeight="1"/>
    <row r="286" ht="33.75" customHeight="1"/>
    <row r="287" ht="33.75" customHeight="1"/>
    <row r="288" ht="33.75" customHeight="1"/>
    <row r="289" ht="33.75" customHeight="1"/>
    <row r="290" ht="33.75" customHeight="1"/>
    <row r="291" ht="33.75" customHeight="1"/>
    <row r="292" ht="33.75" customHeight="1"/>
    <row r="293" ht="33.75" customHeight="1"/>
    <row r="294" ht="33.75" customHeight="1"/>
    <row r="295" ht="33.75" customHeight="1"/>
    <row r="296" ht="33.75" customHeight="1"/>
    <row r="297" ht="33.75" customHeight="1"/>
    <row r="298" ht="33.75" customHeight="1"/>
    <row r="299" ht="33.75" customHeight="1"/>
    <row r="300" ht="33.75" customHeight="1"/>
    <row r="301" ht="33.75" customHeight="1"/>
    <row r="302" ht="33.75" customHeight="1"/>
    <row r="303" ht="33.75" customHeight="1"/>
    <row r="304" ht="33.75" customHeight="1"/>
    <row r="305" ht="33.75" customHeight="1"/>
    <row r="306" ht="33.75" customHeight="1"/>
    <row r="307" ht="33.75" customHeight="1"/>
    <row r="308" ht="33.75" customHeight="1"/>
    <row r="309" ht="33.75" customHeight="1"/>
    <row r="310" ht="33.75" customHeight="1"/>
    <row r="311" ht="33.75" customHeight="1"/>
    <row r="312" ht="33.75" customHeight="1"/>
    <row r="313" ht="33.75" customHeight="1"/>
    <row r="314" ht="33.75" customHeight="1"/>
    <row r="315" ht="33.75" customHeight="1"/>
    <row r="316" ht="33.75" customHeight="1"/>
    <row r="317" ht="33.75" customHeight="1"/>
    <row r="318" ht="33.75" customHeight="1"/>
    <row r="319" ht="33.75" customHeight="1"/>
    <row r="320" ht="33.75" customHeight="1"/>
    <row r="321" ht="33.75" customHeight="1"/>
    <row r="322" ht="33.75" customHeight="1"/>
    <row r="323" ht="33.75" customHeight="1"/>
    <row r="324" ht="33.75" customHeight="1"/>
    <row r="325" ht="33.75" customHeight="1"/>
    <row r="326" ht="33.75" customHeight="1"/>
    <row r="327" ht="33.75" customHeight="1"/>
    <row r="328" ht="33.75" customHeight="1"/>
    <row r="329" ht="33.75" customHeight="1"/>
    <row r="330" ht="33.75" customHeight="1"/>
    <row r="331" ht="33.75" customHeight="1"/>
    <row r="332" ht="33.75" customHeight="1"/>
    <row r="333" ht="33.75" customHeight="1"/>
    <row r="334" ht="33.75" customHeight="1"/>
    <row r="335" ht="33.75" customHeight="1"/>
    <row r="336" ht="33.75" customHeight="1"/>
    <row r="337" ht="33.75" customHeight="1"/>
    <row r="338" ht="33.75" customHeight="1"/>
    <row r="339" ht="33.75" customHeight="1"/>
    <row r="340" ht="33.75" customHeight="1"/>
    <row r="341" ht="33.75" customHeight="1"/>
    <row r="342" ht="33.75" customHeight="1"/>
    <row r="343" ht="33.75" customHeight="1"/>
    <row r="344" ht="33.75" customHeight="1"/>
    <row r="345" ht="33.75" customHeight="1"/>
    <row r="346" ht="33.75" customHeight="1"/>
    <row r="347" ht="33.75" customHeight="1"/>
    <row r="348" ht="33.75" customHeight="1"/>
    <row r="349" ht="33.75" customHeight="1"/>
  </sheetData>
  <sortState xmlns:xlrd2="http://schemas.microsoft.com/office/spreadsheetml/2017/richdata2" ref="B2:H89">
    <sortCondition ref="B2:B89"/>
  </sortState>
  <pageMargins left="0.25" right="0.25" top="0.75" bottom="0.75" header="0.3" footer="0.3"/>
  <pageSetup paperSize="9" scale="90" fitToHeight="0"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"/>
  <sheetViews>
    <sheetView workbookViewId="0">
      <selection activeCell="A2" sqref="A2"/>
    </sheetView>
  </sheetViews>
  <sheetFormatPr defaultRowHeight="15"/>
  <cols>
    <col min="1" max="1" width="29.42578125" style="244" customWidth="1"/>
    <col min="2" max="2" width="9.140625" style="244" customWidth="1"/>
    <col min="3" max="3" width="13.28515625" style="244" customWidth="1"/>
    <col min="4" max="4" width="16.5703125" style="244" customWidth="1"/>
    <col min="5" max="5" width="9.140625" style="244" customWidth="1"/>
    <col min="6" max="6" width="13.7109375" style="244" bestFit="1" customWidth="1"/>
    <col min="7" max="16384" width="9.140625" style="244"/>
  </cols>
  <sheetData>
    <row r="1" spans="1:6" ht="18.75">
      <c r="A1" s="243" t="s">
        <v>965</v>
      </c>
    </row>
    <row r="3" spans="1:6" s="246" customFormat="1" ht="60">
      <c r="A3" s="245" t="s">
        <v>946</v>
      </c>
      <c r="B3" s="245" t="s">
        <v>958</v>
      </c>
      <c r="C3" s="245" t="s">
        <v>947</v>
      </c>
      <c r="D3" s="245" t="s">
        <v>948</v>
      </c>
      <c r="E3" s="245" t="s">
        <v>949</v>
      </c>
      <c r="F3" s="245" t="s">
        <v>950</v>
      </c>
    </row>
    <row r="4" spans="1:6">
      <c r="A4" s="247" t="s">
        <v>959</v>
      </c>
      <c r="B4" s="248">
        <v>8</v>
      </c>
      <c r="C4" s="249">
        <v>7475</v>
      </c>
      <c r="D4" s="249">
        <f>B4*C4</f>
        <v>59800</v>
      </c>
      <c r="E4" s="248">
        <f>B4</f>
        <v>8</v>
      </c>
      <c r="F4" s="249">
        <f>D4</f>
        <v>59800</v>
      </c>
    </row>
    <row r="5" spans="1:6" ht="71.25" customHeight="1">
      <c r="A5" s="247" t="s">
        <v>960</v>
      </c>
      <c r="B5" s="248">
        <v>4</v>
      </c>
      <c r="C5" s="249">
        <v>11993.75</v>
      </c>
      <c r="D5" s="249">
        <f t="shared" ref="D5:D9" si="0">B5*C5</f>
        <v>47975</v>
      </c>
      <c r="E5" s="248">
        <f t="shared" ref="E5:E9" si="1">B5</f>
        <v>4</v>
      </c>
      <c r="F5" s="249">
        <f t="shared" ref="F5:F9" si="2">D5</f>
        <v>47975</v>
      </c>
    </row>
    <row r="6" spans="1:6" ht="71.25" customHeight="1">
      <c r="A6" s="247" t="s">
        <v>961</v>
      </c>
      <c r="B6" s="248">
        <v>6</v>
      </c>
      <c r="C6" s="249">
        <v>1500</v>
      </c>
      <c r="D6" s="249">
        <f t="shared" si="0"/>
        <v>9000</v>
      </c>
      <c r="E6" s="248">
        <f t="shared" si="1"/>
        <v>6</v>
      </c>
      <c r="F6" s="249">
        <f t="shared" si="2"/>
        <v>9000</v>
      </c>
    </row>
    <row r="7" spans="1:6" ht="71.25" customHeight="1">
      <c r="A7" s="247" t="s">
        <v>962</v>
      </c>
      <c r="B7" s="248">
        <v>380</v>
      </c>
      <c r="C7" s="249">
        <v>20</v>
      </c>
      <c r="D7" s="249">
        <f t="shared" si="0"/>
        <v>7600</v>
      </c>
      <c r="E7" s="248">
        <f t="shared" si="1"/>
        <v>380</v>
      </c>
      <c r="F7" s="249">
        <f t="shared" si="2"/>
        <v>7600</v>
      </c>
    </row>
    <row r="8" spans="1:6" ht="71.25" customHeight="1">
      <c r="A8" s="247" t="s">
        <v>963</v>
      </c>
      <c r="B8" s="248">
        <v>130</v>
      </c>
      <c r="C8" s="249">
        <v>17.5</v>
      </c>
      <c r="D8" s="249">
        <f t="shared" si="0"/>
        <v>2275</v>
      </c>
      <c r="E8" s="248">
        <f t="shared" si="1"/>
        <v>130</v>
      </c>
      <c r="F8" s="249">
        <f t="shared" si="2"/>
        <v>2275</v>
      </c>
    </row>
    <row r="9" spans="1:6">
      <c r="A9" s="247" t="s">
        <v>964</v>
      </c>
      <c r="B9" s="248">
        <v>190</v>
      </c>
      <c r="C9" s="249">
        <v>20</v>
      </c>
      <c r="D9" s="249">
        <f t="shared" si="0"/>
        <v>3800</v>
      </c>
      <c r="E9" s="248">
        <f t="shared" si="1"/>
        <v>190</v>
      </c>
      <c r="F9" s="249">
        <f t="shared" si="2"/>
        <v>3800</v>
      </c>
    </row>
    <row r="10" spans="1:6">
      <c r="A10" s="250" t="s">
        <v>954</v>
      </c>
      <c r="B10" s="251"/>
      <c r="C10" s="252"/>
      <c r="D10" s="253">
        <f>SUM(D4:D9)</f>
        <v>130450</v>
      </c>
      <c r="E10" s="251"/>
      <c r="F10" s="253">
        <f>SUM(F4:F9)</f>
        <v>130450</v>
      </c>
    </row>
    <row r="11" spans="1:6">
      <c r="A11" s="254"/>
    </row>
    <row r="12" spans="1:6">
      <c r="A12" s="259" t="s">
        <v>955</v>
      </c>
      <c r="B12" s="256"/>
      <c r="C12" s="256"/>
      <c r="D12" s="257">
        <v>65190</v>
      </c>
    </row>
    <row r="14" spans="1:6">
      <c r="A14" s="256" t="s">
        <v>673</v>
      </c>
      <c r="B14" s="256"/>
      <c r="C14" s="256"/>
      <c r="D14" s="258">
        <f>D10+D12</f>
        <v>195640</v>
      </c>
    </row>
  </sheetData>
  <pageMargins left="0.25" right="0.25" top="0.75" bottom="0.75" header="0.3" footer="0.3"/>
  <pageSetup paperSize="9" fitToWidth="0" fitToHeight="0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7"/>
  <sheetViews>
    <sheetView workbookViewId="0">
      <selection activeCell="A2" sqref="A2"/>
    </sheetView>
  </sheetViews>
  <sheetFormatPr defaultRowHeight="12.75"/>
  <cols>
    <col min="3" max="3" width="33.28515625" bestFit="1" customWidth="1"/>
    <col min="4" max="4" width="14.42578125" customWidth="1"/>
    <col min="5" max="5" width="13.140625" customWidth="1"/>
    <col min="7" max="7" width="14.42578125" bestFit="1" customWidth="1"/>
  </cols>
  <sheetData>
    <row r="1" spans="1:7" ht="24.75" customHeight="1">
      <c r="A1" s="13"/>
      <c r="B1" s="12" t="s">
        <v>378</v>
      </c>
      <c r="C1" s="12"/>
      <c r="D1" s="12" t="s">
        <v>461</v>
      </c>
      <c r="E1" s="12" t="s">
        <v>460</v>
      </c>
      <c r="F1" s="12" t="s">
        <v>381</v>
      </c>
      <c r="G1" s="12" t="s">
        <v>459</v>
      </c>
    </row>
    <row r="2" spans="1:7" ht="33.75" customHeight="1">
      <c r="B2" s="4">
        <v>21317</v>
      </c>
      <c r="C2" s="17" t="s">
        <v>167</v>
      </c>
      <c r="D2" s="3">
        <v>120</v>
      </c>
      <c r="E2" s="3">
        <v>2</v>
      </c>
      <c r="F2" s="23" t="s">
        <v>315</v>
      </c>
      <c r="G2" s="8">
        <v>461981.18</v>
      </c>
    </row>
    <row r="3" spans="1:7" ht="33.75" customHeight="1">
      <c r="B3" s="4">
        <v>21318</v>
      </c>
      <c r="C3" s="17" t="s">
        <v>168</v>
      </c>
      <c r="D3" s="3">
        <v>731</v>
      </c>
      <c r="E3" s="3">
        <v>2</v>
      </c>
      <c r="F3" s="23" t="s">
        <v>326</v>
      </c>
      <c r="G3" s="8">
        <v>260204.43</v>
      </c>
    </row>
    <row r="4" spans="1:7" ht="33.75" customHeight="1">
      <c r="B4" s="4">
        <v>213180</v>
      </c>
      <c r="C4" s="17" t="s">
        <v>169</v>
      </c>
      <c r="D4" s="3">
        <v>1100</v>
      </c>
      <c r="E4" s="3"/>
      <c r="F4" s="23" t="s">
        <v>303</v>
      </c>
      <c r="G4" s="8">
        <v>483191.86</v>
      </c>
    </row>
    <row r="5" spans="1:7" ht="33.75" customHeight="1">
      <c r="B5" s="4">
        <v>213181</v>
      </c>
      <c r="C5" s="5" t="s">
        <v>170</v>
      </c>
      <c r="D5" s="3">
        <v>372</v>
      </c>
      <c r="E5" s="3"/>
      <c r="F5" s="23" t="s">
        <v>303</v>
      </c>
      <c r="G5" s="8">
        <v>234975.52</v>
      </c>
    </row>
    <row r="6" spans="1:7" ht="33.75" customHeight="1">
      <c r="B6" s="4">
        <v>213182</v>
      </c>
      <c r="C6" s="5" t="s">
        <v>171</v>
      </c>
      <c r="D6" s="3">
        <v>250.6</v>
      </c>
      <c r="E6" s="3"/>
      <c r="F6" s="23" t="s">
        <v>315</v>
      </c>
      <c r="G6" s="8">
        <v>214028.38</v>
      </c>
    </row>
    <row r="7" spans="1:7" ht="33.75" customHeight="1">
      <c r="B7" s="4">
        <v>213901</v>
      </c>
      <c r="C7" s="5" t="s">
        <v>175</v>
      </c>
      <c r="D7" s="3">
        <v>200.52</v>
      </c>
      <c r="E7" s="3">
        <v>2</v>
      </c>
      <c r="F7" s="23" t="s">
        <v>303</v>
      </c>
      <c r="G7" s="8">
        <v>111890.42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3"/>
  <sheetViews>
    <sheetView workbookViewId="0">
      <selection activeCell="A2" sqref="A2"/>
    </sheetView>
  </sheetViews>
  <sheetFormatPr defaultRowHeight="12.75"/>
  <cols>
    <col min="3" max="3" width="33.28515625" bestFit="1" customWidth="1"/>
    <col min="4" max="4" width="11.85546875" customWidth="1"/>
    <col min="7" max="7" width="14.42578125" bestFit="1" customWidth="1"/>
  </cols>
  <sheetData>
    <row r="1" spans="1:7">
      <c r="B1" s="40" t="s">
        <v>483</v>
      </c>
    </row>
    <row r="3" spans="1:7" ht="20.25" customHeight="1">
      <c r="A3" s="13"/>
      <c r="B3" s="12" t="s">
        <v>378</v>
      </c>
      <c r="C3" s="12"/>
      <c r="D3" s="12" t="s">
        <v>380</v>
      </c>
      <c r="E3" s="12" t="s">
        <v>446</v>
      </c>
      <c r="F3" s="12" t="s">
        <v>382</v>
      </c>
      <c r="G3" s="12" t="s">
        <v>459</v>
      </c>
    </row>
    <row r="4" spans="1:7" ht="33.75" customHeight="1">
      <c r="B4" s="4">
        <v>21298</v>
      </c>
      <c r="C4" s="17" t="s">
        <v>116</v>
      </c>
      <c r="D4" s="3"/>
      <c r="E4" s="23" t="s">
        <v>326</v>
      </c>
      <c r="F4" s="23" t="s">
        <v>444</v>
      </c>
      <c r="G4" s="10">
        <v>76075</v>
      </c>
    </row>
    <row r="5" spans="1:7" ht="33.75" customHeight="1">
      <c r="B5" s="180">
        <v>214504</v>
      </c>
      <c r="C5" s="184" t="s">
        <v>945</v>
      </c>
      <c r="D5" s="182"/>
      <c r="E5" s="242"/>
      <c r="F5" s="242"/>
      <c r="G5" s="239">
        <v>733886.2</v>
      </c>
    </row>
    <row r="6" spans="1:7" ht="33.75" customHeight="1">
      <c r="B6" s="4">
        <v>21415</v>
      </c>
      <c r="C6" s="17" t="s">
        <v>177</v>
      </c>
      <c r="D6" s="3"/>
      <c r="E6" s="23" t="s">
        <v>303</v>
      </c>
      <c r="F6" s="3" t="s">
        <v>458</v>
      </c>
      <c r="G6" s="10">
        <v>47359</v>
      </c>
    </row>
    <row r="7" spans="1:7" ht="33.75" customHeight="1">
      <c r="B7" s="4">
        <v>21491</v>
      </c>
      <c r="C7" s="17" t="s">
        <v>186</v>
      </c>
      <c r="D7" s="3"/>
      <c r="E7" s="23" t="s">
        <v>315</v>
      </c>
      <c r="F7" s="3"/>
      <c r="G7" s="10">
        <v>29036</v>
      </c>
    </row>
    <row r="8" spans="1:7" ht="33.75" customHeight="1">
      <c r="B8" s="4">
        <v>21492</v>
      </c>
      <c r="C8" s="17" t="s">
        <v>187</v>
      </c>
      <c r="D8" s="3"/>
      <c r="E8" s="23" t="s">
        <v>326</v>
      </c>
      <c r="F8" s="3"/>
      <c r="G8" s="10">
        <v>24888</v>
      </c>
    </row>
    <row r="9" spans="1:7" ht="33.75" customHeight="1">
      <c r="B9" s="4">
        <v>21493</v>
      </c>
      <c r="C9" s="5" t="s">
        <v>188</v>
      </c>
      <c r="D9" s="3"/>
      <c r="E9" s="23" t="s">
        <v>303</v>
      </c>
      <c r="F9" s="3" t="s">
        <v>465</v>
      </c>
      <c r="G9" s="10">
        <v>17324</v>
      </c>
    </row>
    <row r="10" spans="1:7" ht="33.75" customHeight="1">
      <c r="B10" s="4">
        <v>21494</v>
      </c>
      <c r="C10" s="17" t="s">
        <v>189</v>
      </c>
      <c r="D10" s="3"/>
      <c r="E10" s="23" t="s">
        <v>303</v>
      </c>
      <c r="F10" s="3"/>
      <c r="G10" s="8">
        <v>231030.3</v>
      </c>
    </row>
    <row r="11" spans="1:7" ht="33.75" customHeight="1">
      <c r="B11" s="4">
        <v>21497</v>
      </c>
      <c r="C11" s="17" t="s">
        <v>190</v>
      </c>
      <c r="D11" s="3" t="s">
        <v>440</v>
      </c>
      <c r="E11" s="23" t="s">
        <v>315</v>
      </c>
      <c r="F11" s="23" t="s">
        <v>445</v>
      </c>
      <c r="G11" s="7">
        <v>6600</v>
      </c>
    </row>
    <row r="12" spans="1:7" ht="33.75" customHeight="1">
      <c r="B12" s="4">
        <v>21294</v>
      </c>
      <c r="C12" s="17" t="s">
        <v>113</v>
      </c>
      <c r="D12" s="3"/>
      <c r="E12" s="23" t="s">
        <v>303</v>
      </c>
      <c r="F12" s="6" t="s">
        <v>466</v>
      </c>
      <c r="G12" s="8">
        <v>640786.74</v>
      </c>
    </row>
    <row r="13" spans="1:7" ht="33.75" customHeight="1">
      <c r="B13" s="4">
        <v>21295</v>
      </c>
      <c r="C13" s="17" t="s">
        <v>944</v>
      </c>
      <c r="D13" s="3"/>
      <c r="E13" s="23" t="s">
        <v>315</v>
      </c>
      <c r="F13" s="3" t="s">
        <v>467</v>
      </c>
      <c r="G13" s="8">
        <v>981306.73</v>
      </c>
    </row>
    <row r="14" spans="1:7" ht="33.75" customHeight="1"/>
    <row r="15" spans="1:7" ht="33.75" customHeight="1"/>
    <row r="16" spans="1:7" ht="33.75" customHeight="1"/>
    <row r="17" ht="33.75" customHeight="1"/>
    <row r="18" ht="33.75" customHeight="1"/>
    <row r="19" ht="33.75" customHeight="1"/>
    <row r="20" ht="33.75" customHeight="1"/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</sheetData>
  <pageMargins left="0.75" right="0.75" top="1" bottom="1" header="0.5" footer="0.5"/>
  <pageSetup paperSize="9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H52"/>
  <sheetViews>
    <sheetView topLeftCell="B1" workbookViewId="0">
      <selection activeCell="A2" sqref="A2"/>
    </sheetView>
  </sheetViews>
  <sheetFormatPr defaultRowHeight="12.75"/>
  <cols>
    <col min="3" max="3" width="33.28515625" bestFit="1" customWidth="1"/>
    <col min="8" max="8" width="14.42578125" bestFit="1" customWidth="1"/>
  </cols>
  <sheetData>
    <row r="1" spans="2:8">
      <c r="C1" s="40" t="s">
        <v>484</v>
      </c>
    </row>
    <row r="3" spans="2:8" ht="33.75" customHeight="1">
      <c r="B3" s="4">
        <v>24211</v>
      </c>
      <c r="C3" s="17" t="s">
        <v>283</v>
      </c>
      <c r="D3" s="3"/>
      <c r="E3" s="3"/>
      <c r="F3" s="3"/>
      <c r="G3" s="3"/>
      <c r="H3" s="7">
        <v>4200</v>
      </c>
    </row>
    <row r="4" spans="2:8" ht="33.75" customHeight="1">
      <c r="B4" s="4">
        <v>24212</v>
      </c>
      <c r="C4" s="5" t="s">
        <v>284</v>
      </c>
      <c r="D4" s="3"/>
      <c r="E4" s="3"/>
      <c r="F4" s="3"/>
      <c r="G4" s="3"/>
      <c r="H4" s="7">
        <v>2500</v>
      </c>
    </row>
    <row r="5" spans="2:8" ht="33.75" customHeight="1">
      <c r="B5" s="4">
        <v>24213</v>
      </c>
      <c r="C5" s="5" t="s">
        <v>697</v>
      </c>
      <c r="D5" s="3"/>
      <c r="E5" s="3"/>
      <c r="F5" s="3"/>
      <c r="G5" s="3"/>
      <c r="H5" s="133">
        <v>1100</v>
      </c>
    </row>
    <row r="6" spans="2:8" ht="33.75" customHeight="1">
      <c r="B6" s="4">
        <v>24214</v>
      </c>
      <c r="C6" s="5" t="s">
        <v>698</v>
      </c>
      <c r="D6" s="3"/>
      <c r="E6" s="3"/>
      <c r="F6" s="3"/>
      <c r="G6" s="3"/>
      <c r="H6" s="133">
        <v>900</v>
      </c>
    </row>
    <row r="7" spans="2:8" ht="33.75" customHeight="1"/>
    <row r="8" spans="2:8" ht="33.75" customHeight="1"/>
    <row r="9" spans="2:8" ht="33.75" customHeight="1"/>
    <row r="10" spans="2:8" ht="33.75" customHeight="1"/>
    <row r="11" spans="2:8" ht="33.75" customHeight="1"/>
    <row r="12" spans="2:8" ht="33.75" customHeight="1"/>
    <row r="13" spans="2:8" ht="33.75" customHeight="1"/>
    <row r="14" spans="2:8" ht="33.75" customHeight="1"/>
    <row r="15" spans="2:8" ht="33.75" customHeight="1"/>
    <row r="16" spans="2:8" ht="33.75" customHeight="1"/>
    <row r="17" ht="33.75" customHeight="1"/>
    <row r="18" ht="33.75" customHeight="1"/>
    <row r="19" ht="33.75" customHeight="1"/>
    <row r="20" ht="33.75" customHeight="1"/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</sheetData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D103"/>
  <sheetViews>
    <sheetView topLeftCell="B1" workbookViewId="0">
      <selection activeCell="D12" sqref="D12"/>
    </sheetView>
  </sheetViews>
  <sheetFormatPr defaultRowHeight="12.75"/>
  <cols>
    <col min="3" max="3" width="33.28515625" bestFit="1" customWidth="1"/>
    <col min="4" max="4" width="18.5703125" customWidth="1"/>
  </cols>
  <sheetData>
    <row r="2" spans="2:4" ht="37.5" customHeight="1">
      <c r="B2" s="31" t="s">
        <v>0</v>
      </c>
      <c r="C2" s="31" t="s">
        <v>1</v>
      </c>
      <c r="D2" s="31" t="s">
        <v>459</v>
      </c>
    </row>
    <row r="3" spans="2:4" ht="33.75" customHeight="1">
      <c r="B3" s="4">
        <v>264110</v>
      </c>
      <c r="C3" s="17" t="s">
        <v>285</v>
      </c>
      <c r="D3" s="10">
        <v>37500</v>
      </c>
    </row>
    <row r="4" spans="2:4" ht="33.75" customHeight="1">
      <c r="B4" s="4">
        <v>264111</v>
      </c>
      <c r="C4" s="5" t="s">
        <v>286</v>
      </c>
      <c r="D4" s="10">
        <v>24843.75</v>
      </c>
    </row>
    <row r="5" spans="2:4" ht="33.75" customHeight="1">
      <c r="B5" s="4">
        <v>264112</v>
      </c>
      <c r="C5" s="5" t="s">
        <v>287</v>
      </c>
      <c r="D5" s="10">
        <v>25050</v>
      </c>
    </row>
    <row r="6" spans="2:4" ht="33.75" customHeight="1">
      <c r="B6" s="4">
        <v>264113</v>
      </c>
      <c r="C6" s="5" t="s">
        <v>288</v>
      </c>
      <c r="D6" s="10">
        <v>58175</v>
      </c>
    </row>
    <row r="7" spans="2:4" ht="33.75" customHeight="1">
      <c r="B7" s="4">
        <v>264114</v>
      </c>
      <c r="C7" s="5" t="s">
        <v>289</v>
      </c>
      <c r="D7" s="7">
        <v>8625</v>
      </c>
    </row>
    <row r="8" spans="2:4" ht="33.75" customHeight="1">
      <c r="B8" s="4">
        <v>264115</v>
      </c>
      <c r="C8" s="5" t="s">
        <v>290</v>
      </c>
      <c r="D8" s="10">
        <v>41750</v>
      </c>
    </row>
    <row r="9" spans="2:4" ht="33.75" customHeight="1">
      <c r="B9" s="4">
        <v>264116</v>
      </c>
      <c r="C9" s="5" t="s">
        <v>291</v>
      </c>
      <c r="D9" s="10">
        <v>16700</v>
      </c>
    </row>
    <row r="10" spans="2:4" ht="33.75" customHeight="1">
      <c r="B10" s="4">
        <v>264117</v>
      </c>
      <c r="C10" s="5" t="s">
        <v>292</v>
      </c>
      <c r="D10" s="10">
        <v>16700</v>
      </c>
    </row>
    <row r="11" spans="2:4" ht="33.75" customHeight="1">
      <c r="B11" s="4">
        <v>264118</v>
      </c>
      <c r="C11" s="17" t="s">
        <v>293</v>
      </c>
      <c r="D11" s="8">
        <v>689000</v>
      </c>
    </row>
    <row r="12" spans="2:4" ht="33.75" customHeight="1">
      <c r="B12" s="4">
        <v>263717</v>
      </c>
      <c r="C12" s="17" t="s">
        <v>499</v>
      </c>
      <c r="D12" s="53">
        <v>75000</v>
      </c>
    </row>
    <row r="13" spans="2:4" ht="33.75" customHeight="1">
      <c r="B13" s="4">
        <v>2622</v>
      </c>
      <c r="C13" s="17" t="s">
        <v>516</v>
      </c>
      <c r="D13" s="53">
        <v>50580</v>
      </c>
    </row>
    <row r="14" spans="2:4" ht="33.75" customHeight="1"/>
    <row r="15" spans="2:4" ht="33.75" customHeight="1"/>
    <row r="16" spans="2:4" ht="33.75" customHeight="1"/>
    <row r="17" ht="33.75" customHeight="1"/>
    <row r="18" ht="33.75" customHeight="1"/>
    <row r="19" ht="33.75" customHeight="1"/>
    <row r="20" ht="33.75" customHeight="1"/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</sheetData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67"/>
  <sheetViews>
    <sheetView topLeftCell="A71" workbookViewId="0">
      <selection activeCell="A2" sqref="A2"/>
    </sheetView>
  </sheetViews>
  <sheetFormatPr defaultRowHeight="12.75"/>
  <cols>
    <col min="3" max="3" width="33.28515625" bestFit="1" customWidth="1"/>
    <col min="6" max="6" width="14.42578125" style="36" bestFit="1" customWidth="1"/>
  </cols>
  <sheetData>
    <row r="1" spans="2:6" ht="33.75" customHeight="1">
      <c r="B1" s="4">
        <v>221104</v>
      </c>
      <c r="C1" s="17" t="s">
        <v>191</v>
      </c>
      <c r="D1" s="3"/>
      <c r="E1" s="3"/>
      <c r="F1" s="53">
        <v>499.59</v>
      </c>
    </row>
    <row r="2" spans="2:6" ht="33.75" customHeight="1">
      <c r="B2" s="180"/>
      <c r="C2" s="181"/>
      <c r="D2" s="182"/>
      <c r="E2" s="182"/>
      <c r="F2" s="183"/>
    </row>
    <row r="3" spans="2:6" ht="33.75" customHeight="1">
      <c r="B3" s="4">
        <v>221106</v>
      </c>
      <c r="C3" s="17" t="s">
        <v>192</v>
      </c>
      <c r="D3" s="3"/>
      <c r="E3" s="3"/>
      <c r="F3" s="53">
        <v>1433.5</v>
      </c>
    </row>
    <row r="4" spans="2:6" ht="33.75" customHeight="1">
      <c r="B4" s="4">
        <v>221107</v>
      </c>
      <c r="C4" s="17" t="s">
        <v>193</v>
      </c>
      <c r="D4" s="3"/>
      <c r="E4" s="3"/>
      <c r="F4" s="53">
        <v>6549.51</v>
      </c>
    </row>
    <row r="5" spans="2:6" ht="33.75" customHeight="1">
      <c r="B5" s="4">
        <v>221108</v>
      </c>
      <c r="C5" s="17" t="s">
        <v>194</v>
      </c>
      <c r="D5" s="3"/>
      <c r="E5" s="3"/>
      <c r="F5" s="53">
        <v>6112.2</v>
      </c>
    </row>
    <row r="6" spans="2:6" ht="33.75" customHeight="1">
      <c r="B6" s="4">
        <v>221109</v>
      </c>
      <c r="C6" s="17" t="s">
        <v>195</v>
      </c>
      <c r="D6" s="3"/>
      <c r="E6" s="3"/>
      <c r="F6" s="53">
        <v>5633.96</v>
      </c>
    </row>
    <row r="7" spans="2:6" ht="33.75" customHeight="1">
      <c r="B7" s="4">
        <v>221110</v>
      </c>
      <c r="C7" s="5" t="s">
        <v>196</v>
      </c>
      <c r="D7" s="3"/>
      <c r="E7" s="3"/>
      <c r="F7" s="53">
        <v>7600.6</v>
      </c>
    </row>
    <row r="8" spans="2:6" ht="33.75" customHeight="1">
      <c r="B8" s="4">
        <v>221112</v>
      </c>
      <c r="C8" s="5" t="s">
        <v>197</v>
      </c>
      <c r="D8" s="3"/>
      <c r="E8" s="3"/>
      <c r="F8" s="53">
        <v>3505.5</v>
      </c>
    </row>
    <row r="9" spans="2:6" ht="33.75" customHeight="1">
      <c r="B9" s="4">
        <v>221113</v>
      </c>
      <c r="C9" s="5" t="s">
        <v>198</v>
      </c>
      <c r="D9" s="3"/>
      <c r="E9" s="3"/>
      <c r="F9" s="53">
        <v>7349</v>
      </c>
    </row>
    <row r="10" spans="2:6" ht="33.75" customHeight="1">
      <c r="B10" s="4">
        <v>221114</v>
      </c>
      <c r="C10" s="17" t="s">
        <v>199</v>
      </c>
      <c r="D10" s="3"/>
      <c r="E10" s="3"/>
      <c r="F10" s="53">
        <v>9950</v>
      </c>
    </row>
    <row r="11" spans="2:6" ht="33.75" customHeight="1">
      <c r="B11" s="4">
        <v>221115</v>
      </c>
      <c r="C11" s="17" t="s">
        <v>200</v>
      </c>
      <c r="D11" s="3"/>
      <c r="E11" s="3"/>
      <c r="F11" s="53">
        <v>8100</v>
      </c>
    </row>
    <row r="12" spans="2:6" ht="33.75" customHeight="1">
      <c r="B12" s="4">
        <v>221116</v>
      </c>
      <c r="C12" s="5" t="s">
        <v>201</v>
      </c>
      <c r="D12" s="3"/>
      <c r="E12" s="3"/>
      <c r="F12" s="53">
        <v>9800</v>
      </c>
    </row>
    <row r="13" spans="2:6" ht="33.75" customHeight="1">
      <c r="B13" s="4">
        <v>221117</v>
      </c>
      <c r="C13" s="5" t="s">
        <v>202</v>
      </c>
      <c r="D13" s="3"/>
      <c r="E13" s="3"/>
      <c r="F13" s="53">
        <v>7032.38</v>
      </c>
    </row>
    <row r="14" spans="2:6" ht="33.75" customHeight="1">
      <c r="B14" s="4">
        <v>221118</v>
      </c>
      <c r="C14" s="5" t="s">
        <v>203</v>
      </c>
      <c r="D14" s="3"/>
      <c r="E14" s="3"/>
      <c r="F14" s="53">
        <v>3268.75</v>
      </c>
    </row>
    <row r="15" spans="2:6" ht="33.75" customHeight="1">
      <c r="B15" s="4">
        <v>221119</v>
      </c>
      <c r="C15" s="5" t="s">
        <v>204</v>
      </c>
      <c r="D15" s="3"/>
      <c r="E15" s="3"/>
      <c r="F15" s="53">
        <v>3363.75</v>
      </c>
    </row>
    <row r="16" spans="2:6" ht="33.75" customHeight="1">
      <c r="B16" s="79">
        <v>221121</v>
      </c>
      <c r="C16" s="80" t="s">
        <v>666</v>
      </c>
      <c r="D16" s="32"/>
      <c r="E16" s="32"/>
      <c r="F16" s="137"/>
    </row>
    <row r="17" spans="2:6" ht="33.75" customHeight="1">
      <c r="B17" s="4">
        <v>221122</v>
      </c>
      <c r="C17" s="5" t="s">
        <v>665</v>
      </c>
      <c r="D17" s="3"/>
      <c r="E17" s="3"/>
      <c r="F17" s="53">
        <v>5492.5</v>
      </c>
    </row>
    <row r="18" spans="2:6" ht="33.75" customHeight="1">
      <c r="B18" s="180">
        <v>221123</v>
      </c>
      <c r="C18" s="184" t="s">
        <v>825</v>
      </c>
      <c r="D18" s="182">
        <v>2</v>
      </c>
      <c r="E18" s="182"/>
      <c r="F18" s="183">
        <v>1537.5</v>
      </c>
    </row>
    <row r="19" spans="2:6" ht="33.75" customHeight="1">
      <c r="B19" s="180">
        <v>221124</v>
      </c>
      <c r="C19" s="184" t="s">
        <v>826</v>
      </c>
      <c r="D19" s="182">
        <v>1</v>
      </c>
      <c r="E19" s="182"/>
      <c r="F19" s="183">
        <v>3725</v>
      </c>
    </row>
    <row r="20" spans="2:6" ht="33.75" customHeight="1">
      <c r="B20" s="180">
        <v>221125</v>
      </c>
      <c r="C20" s="184" t="s">
        <v>827</v>
      </c>
      <c r="D20" s="182">
        <v>1</v>
      </c>
      <c r="E20" s="182"/>
      <c r="F20" s="183">
        <v>1551.25</v>
      </c>
    </row>
    <row r="21" spans="2:6" ht="33.75" customHeight="1">
      <c r="B21" s="4">
        <v>221205</v>
      </c>
      <c r="C21" s="17" t="s">
        <v>205</v>
      </c>
      <c r="D21" s="3"/>
      <c r="E21" s="3"/>
      <c r="F21" s="53">
        <v>720.57</v>
      </c>
    </row>
    <row r="22" spans="2:6" ht="33.75" customHeight="1">
      <c r="B22" s="4">
        <v>221206</v>
      </c>
      <c r="C22" s="17" t="s">
        <v>206</v>
      </c>
      <c r="D22" s="3"/>
      <c r="E22" s="3"/>
      <c r="F22" s="53">
        <v>1877.28</v>
      </c>
    </row>
    <row r="23" spans="2:6" ht="33.75" customHeight="1">
      <c r="B23" s="4">
        <v>221207</v>
      </c>
      <c r="C23" s="17" t="s">
        <v>207</v>
      </c>
      <c r="D23" s="3"/>
      <c r="E23" s="3"/>
      <c r="F23" s="53">
        <v>830.08</v>
      </c>
    </row>
    <row r="24" spans="2:6" ht="33.75" customHeight="1">
      <c r="B24" s="4">
        <v>221208</v>
      </c>
      <c r="C24" s="17" t="s">
        <v>208</v>
      </c>
      <c r="D24" s="3"/>
      <c r="E24" s="3"/>
      <c r="F24" s="53">
        <v>299</v>
      </c>
    </row>
    <row r="25" spans="2:6" ht="33.75" customHeight="1">
      <c r="B25" s="4">
        <v>221211</v>
      </c>
      <c r="C25" s="17" t="s">
        <v>209</v>
      </c>
      <c r="D25" s="3"/>
      <c r="E25" s="3"/>
      <c r="F25" s="53">
        <v>11175.78</v>
      </c>
    </row>
    <row r="26" spans="2:6" ht="33.75" customHeight="1">
      <c r="B26" s="4">
        <v>221212</v>
      </c>
      <c r="C26" s="17" t="s">
        <v>210</v>
      </c>
      <c r="D26" s="3"/>
      <c r="E26" s="3"/>
      <c r="F26" s="53">
        <v>4022.11</v>
      </c>
    </row>
    <row r="27" spans="2:6" ht="33.75" customHeight="1">
      <c r="B27" s="4">
        <v>221214</v>
      </c>
      <c r="C27" s="17" t="s">
        <v>211</v>
      </c>
      <c r="D27" s="3"/>
      <c r="E27" s="3"/>
      <c r="F27" s="53">
        <v>1894.2</v>
      </c>
    </row>
    <row r="28" spans="2:6" ht="33.75" customHeight="1">
      <c r="B28" s="4">
        <v>221215</v>
      </c>
      <c r="C28" s="17" t="s">
        <v>212</v>
      </c>
      <c r="D28" s="3"/>
      <c r="E28" s="3"/>
      <c r="F28" s="53">
        <v>3193.07</v>
      </c>
    </row>
    <row r="29" spans="2:6" ht="33.75" customHeight="1">
      <c r="B29" s="4">
        <v>221216</v>
      </c>
      <c r="C29" s="17" t="s">
        <v>213</v>
      </c>
      <c r="D29" s="3"/>
      <c r="E29" s="3"/>
      <c r="F29" s="53">
        <v>656.82</v>
      </c>
    </row>
    <row r="30" spans="2:6" ht="33.75" customHeight="1">
      <c r="B30" s="4">
        <v>221217</v>
      </c>
      <c r="C30" s="17" t="s">
        <v>214</v>
      </c>
      <c r="D30" s="3"/>
      <c r="E30" s="3"/>
      <c r="F30" s="53">
        <v>1515.36</v>
      </c>
    </row>
    <row r="31" spans="2:6" ht="33.75" customHeight="1">
      <c r="B31" s="4">
        <v>221218</v>
      </c>
      <c r="C31" s="17" t="s">
        <v>215</v>
      </c>
      <c r="D31" s="3"/>
      <c r="E31" s="3"/>
      <c r="F31" s="53">
        <v>2693.71</v>
      </c>
    </row>
    <row r="32" spans="2:6" ht="33.75" customHeight="1">
      <c r="B32" s="4">
        <v>221219</v>
      </c>
      <c r="C32" s="17" t="s">
        <v>216</v>
      </c>
      <c r="D32" s="3"/>
      <c r="E32" s="3"/>
      <c r="F32" s="53">
        <v>4639.5</v>
      </c>
    </row>
    <row r="33" spans="2:6" ht="33.75" customHeight="1">
      <c r="B33" s="4">
        <v>221220</v>
      </c>
      <c r="C33" s="5" t="s">
        <v>217</v>
      </c>
      <c r="D33" s="3"/>
      <c r="E33" s="3"/>
      <c r="F33" s="53">
        <v>1450</v>
      </c>
    </row>
    <row r="34" spans="2:6" ht="33.75" customHeight="1">
      <c r="B34" s="4">
        <v>221221</v>
      </c>
      <c r="C34" s="5" t="s">
        <v>218</v>
      </c>
      <c r="D34" s="3"/>
      <c r="E34" s="3"/>
      <c r="F34" s="53">
        <v>2375</v>
      </c>
    </row>
    <row r="35" spans="2:6" ht="33.75" customHeight="1">
      <c r="B35" s="4">
        <v>221222</v>
      </c>
      <c r="C35" s="5" t="s">
        <v>219</v>
      </c>
      <c r="D35" s="3"/>
      <c r="E35" s="3"/>
      <c r="F35" s="53">
        <v>1712.5</v>
      </c>
    </row>
    <row r="36" spans="2:6" ht="33.75" customHeight="1">
      <c r="B36" s="4">
        <v>221223</v>
      </c>
      <c r="C36" s="5" t="s">
        <v>220</v>
      </c>
      <c r="D36" s="3"/>
      <c r="E36" s="3"/>
      <c r="F36" s="53">
        <v>725</v>
      </c>
    </row>
    <row r="37" spans="2:6" ht="33.75" customHeight="1">
      <c r="B37" s="4">
        <v>221224</v>
      </c>
      <c r="C37" s="5" t="s">
        <v>221</v>
      </c>
      <c r="D37" s="3"/>
      <c r="E37" s="3"/>
      <c r="F37" s="53">
        <v>9030</v>
      </c>
    </row>
    <row r="38" spans="2:6" ht="33.75" customHeight="1">
      <c r="B38" s="4">
        <v>221225</v>
      </c>
      <c r="C38" s="5" t="s">
        <v>222</v>
      </c>
      <c r="D38" s="3"/>
      <c r="E38" s="3"/>
      <c r="F38" s="53">
        <v>1837.5</v>
      </c>
    </row>
    <row r="39" spans="2:6" ht="33.75" customHeight="1">
      <c r="B39" s="4">
        <v>221226</v>
      </c>
      <c r="C39" s="5" t="s">
        <v>223</v>
      </c>
      <c r="D39" s="3"/>
      <c r="E39" s="3"/>
      <c r="F39" s="53">
        <v>2375</v>
      </c>
    </row>
    <row r="40" spans="2:6" ht="45" customHeight="1">
      <c r="B40" s="4">
        <v>221227</v>
      </c>
      <c r="C40" s="5" t="s">
        <v>824</v>
      </c>
      <c r="D40" s="3"/>
      <c r="E40" s="3"/>
      <c r="F40" s="53">
        <v>19875</v>
      </c>
    </row>
    <row r="41" spans="2:6" ht="33.75" customHeight="1">
      <c r="B41" s="4">
        <v>221228</v>
      </c>
      <c r="C41" s="5" t="s">
        <v>224</v>
      </c>
      <c r="D41" s="3"/>
      <c r="E41" s="3"/>
      <c r="F41" s="53">
        <v>27375</v>
      </c>
    </row>
    <row r="42" spans="2:6" ht="33.75" customHeight="1">
      <c r="B42" s="4">
        <v>221229</v>
      </c>
      <c r="C42" s="5" t="s">
        <v>225</v>
      </c>
      <c r="D42" s="3"/>
      <c r="E42" s="3"/>
      <c r="F42" s="53">
        <v>19125</v>
      </c>
    </row>
    <row r="43" spans="2:6" ht="33.75" customHeight="1">
      <c r="B43" s="4">
        <v>221230</v>
      </c>
      <c r="C43" s="5" t="s">
        <v>226</v>
      </c>
      <c r="D43" s="3"/>
      <c r="E43" s="3"/>
      <c r="F43" s="53">
        <v>40640</v>
      </c>
    </row>
    <row r="44" spans="2:6" ht="33.75" customHeight="1">
      <c r="B44" s="4">
        <v>221231</v>
      </c>
      <c r="C44" s="5" t="s">
        <v>227</v>
      </c>
      <c r="D44" s="3"/>
      <c r="E44" s="3"/>
      <c r="F44" s="53">
        <v>685.8</v>
      </c>
    </row>
    <row r="45" spans="2:6" ht="33.75" customHeight="1">
      <c r="B45" s="4">
        <v>221232</v>
      </c>
      <c r="C45" s="5" t="s">
        <v>228</v>
      </c>
      <c r="D45" s="3"/>
      <c r="E45" s="3"/>
      <c r="F45" s="53">
        <v>21584.92</v>
      </c>
    </row>
    <row r="46" spans="2:6" ht="33.75" customHeight="1">
      <c r="B46" s="4">
        <v>221233</v>
      </c>
      <c r="C46" s="5" t="s">
        <v>229</v>
      </c>
      <c r="D46" s="3"/>
      <c r="E46" s="3"/>
      <c r="F46" s="53">
        <v>14382.67</v>
      </c>
    </row>
    <row r="47" spans="2:6" ht="33.75" customHeight="1">
      <c r="B47" s="4">
        <v>221234</v>
      </c>
      <c r="C47" s="5" t="s">
        <v>230</v>
      </c>
      <c r="D47" s="3"/>
      <c r="E47" s="3"/>
      <c r="F47" s="53">
        <v>31231.58</v>
      </c>
    </row>
    <row r="48" spans="2:6" ht="33.75" customHeight="1">
      <c r="B48" s="4">
        <v>221235</v>
      </c>
      <c r="C48" s="5" t="s">
        <v>231</v>
      </c>
      <c r="D48" s="3"/>
      <c r="E48" s="3"/>
      <c r="F48" s="53">
        <v>4343.18</v>
      </c>
    </row>
    <row r="49" spans="2:6" ht="33.75" customHeight="1">
      <c r="B49" s="4">
        <v>221236</v>
      </c>
      <c r="C49" s="5" t="s">
        <v>232</v>
      </c>
      <c r="D49" s="3"/>
      <c r="E49" s="3"/>
      <c r="F49" s="53">
        <v>2273.4299999999998</v>
      </c>
    </row>
    <row r="50" spans="2:6" ht="33.75" customHeight="1">
      <c r="B50" s="4">
        <v>221237</v>
      </c>
      <c r="C50" s="5" t="s">
        <v>233</v>
      </c>
      <c r="D50" s="3"/>
      <c r="E50" s="3"/>
      <c r="F50" s="53">
        <v>254.62</v>
      </c>
    </row>
    <row r="51" spans="2:6" ht="33.75" customHeight="1">
      <c r="B51" s="4">
        <v>221238</v>
      </c>
      <c r="C51" s="5" t="s">
        <v>234</v>
      </c>
      <c r="D51" s="3"/>
      <c r="E51" s="3"/>
      <c r="F51" s="53">
        <v>5783.63</v>
      </c>
    </row>
    <row r="52" spans="2:6" ht="33.75" customHeight="1">
      <c r="B52" s="4">
        <v>221239</v>
      </c>
      <c r="C52" s="5" t="s">
        <v>235</v>
      </c>
      <c r="D52" s="3"/>
      <c r="E52" s="3"/>
      <c r="F52" s="53">
        <v>1685.37</v>
      </c>
    </row>
    <row r="53" spans="2:6" ht="33.75" customHeight="1">
      <c r="B53" s="4">
        <v>221240</v>
      </c>
      <c r="C53" s="5" t="s">
        <v>236</v>
      </c>
      <c r="D53" s="3"/>
      <c r="E53" s="3"/>
      <c r="F53" s="53">
        <v>1493.8</v>
      </c>
    </row>
    <row r="54" spans="2:6" ht="33.75" customHeight="1">
      <c r="B54" s="4">
        <v>221241</v>
      </c>
      <c r="C54" s="5" t="s">
        <v>237</v>
      </c>
      <c r="D54" s="3"/>
      <c r="E54" s="3"/>
      <c r="F54" s="53">
        <v>1327.69</v>
      </c>
    </row>
    <row r="55" spans="2:6" ht="33.75" customHeight="1">
      <c r="B55" s="4">
        <v>221242</v>
      </c>
      <c r="C55" s="5" t="s">
        <v>238</v>
      </c>
      <c r="D55" s="3"/>
      <c r="E55" s="3"/>
      <c r="F55" s="53">
        <v>666.88</v>
      </c>
    </row>
    <row r="56" spans="2:6" ht="33.75" customHeight="1">
      <c r="B56" s="4">
        <v>221243</v>
      </c>
      <c r="C56" s="5" t="s">
        <v>239</v>
      </c>
      <c r="D56" s="3"/>
      <c r="E56" s="3"/>
      <c r="F56" s="53">
        <v>1947.28</v>
      </c>
    </row>
    <row r="57" spans="2:6" ht="33.75" customHeight="1">
      <c r="B57" s="4">
        <v>221244</v>
      </c>
      <c r="C57" s="5" t="s">
        <v>240</v>
      </c>
      <c r="D57" s="3"/>
      <c r="E57" s="3"/>
      <c r="F57" s="53">
        <v>4078.85</v>
      </c>
    </row>
    <row r="58" spans="2:6" ht="33.75" customHeight="1">
      <c r="B58" s="4">
        <v>221245</v>
      </c>
      <c r="C58" s="5" t="s">
        <v>241</v>
      </c>
      <c r="D58" s="3"/>
      <c r="E58" s="3"/>
      <c r="F58" s="53">
        <v>3147.65</v>
      </c>
    </row>
    <row r="59" spans="2:6" ht="33.75" customHeight="1">
      <c r="B59" s="4">
        <v>221246</v>
      </c>
      <c r="C59" s="5" t="s">
        <v>242</v>
      </c>
      <c r="D59" s="3"/>
      <c r="E59" s="3"/>
      <c r="F59" s="53">
        <v>2313.4499999999998</v>
      </c>
    </row>
    <row r="60" spans="2:6" ht="33.75" customHeight="1">
      <c r="B60" s="4">
        <v>221247</v>
      </c>
      <c r="C60" s="5" t="s">
        <v>243</v>
      </c>
      <c r="D60" s="3"/>
      <c r="E60" s="3"/>
      <c r="F60" s="53">
        <v>8657.25</v>
      </c>
    </row>
    <row r="61" spans="2:6" ht="33.75" customHeight="1">
      <c r="B61" s="180">
        <v>221261</v>
      </c>
      <c r="C61" s="184" t="s">
        <v>828</v>
      </c>
      <c r="D61" s="182">
        <v>2</v>
      </c>
      <c r="E61" s="182"/>
      <c r="F61" s="183">
        <v>3245</v>
      </c>
    </row>
    <row r="62" spans="2:6" ht="33.75" customHeight="1">
      <c r="B62" s="180">
        <v>221262</v>
      </c>
      <c r="C62" s="184" t="s">
        <v>829</v>
      </c>
      <c r="D62" s="182">
        <v>1</v>
      </c>
      <c r="E62" s="182"/>
      <c r="F62" s="183">
        <v>2227.5</v>
      </c>
    </row>
    <row r="63" spans="2:6" ht="33.75" customHeight="1">
      <c r="B63" s="180">
        <v>221263</v>
      </c>
      <c r="C63" s="184" t="s">
        <v>830</v>
      </c>
      <c r="D63" s="182">
        <v>1</v>
      </c>
      <c r="E63" s="182"/>
      <c r="F63" s="183">
        <v>1485</v>
      </c>
    </row>
    <row r="64" spans="2:6" ht="33.75" customHeight="1">
      <c r="B64" s="180">
        <v>221264</v>
      </c>
      <c r="C64" s="184" t="s">
        <v>831</v>
      </c>
      <c r="D64" s="182">
        <v>2</v>
      </c>
      <c r="E64" s="182"/>
      <c r="F64" s="183">
        <v>2987.5</v>
      </c>
    </row>
    <row r="65" spans="1:7" ht="33.75" customHeight="1">
      <c r="B65" s="180">
        <v>221265</v>
      </c>
      <c r="C65" s="184" t="s">
        <v>832</v>
      </c>
      <c r="D65" s="182">
        <v>3</v>
      </c>
      <c r="E65" s="182"/>
      <c r="F65" s="183">
        <v>4912.5</v>
      </c>
    </row>
    <row r="66" spans="1:7" ht="33.75" customHeight="1">
      <c r="B66" s="180">
        <v>221266</v>
      </c>
      <c r="C66" s="184" t="s">
        <v>833</v>
      </c>
      <c r="D66" s="182">
        <v>6</v>
      </c>
      <c r="E66" s="182"/>
      <c r="F66" s="183">
        <v>4425</v>
      </c>
    </row>
    <row r="67" spans="1:7" ht="33.75" customHeight="1">
      <c r="B67" s="4">
        <v>221901</v>
      </c>
      <c r="C67" s="17" t="s">
        <v>244</v>
      </c>
      <c r="D67" s="3"/>
      <c r="E67" s="3"/>
      <c r="F67" s="53">
        <v>41.57</v>
      </c>
    </row>
    <row r="68" spans="1:7" ht="33.75" customHeight="1">
      <c r="B68" s="4">
        <v>221902</v>
      </c>
      <c r="C68" s="17" t="s">
        <v>245</v>
      </c>
      <c r="D68" s="3"/>
      <c r="E68" s="3"/>
      <c r="F68" s="53">
        <v>76.25</v>
      </c>
    </row>
    <row r="69" spans="1:7" ht="33.75" customHeight="1">
      <c r="B69" s="4">
        <v>221903</v>
      </c>
      <c r="C69" s="17" t="s">
        <v>246</v>
      </c>
      <c r="D69" s="3"/>
      <c r="E69" s="3"/>
      <c r="F69" s="53">
        <v>1587.5</v>
      </c>
    </row>
    <row r="70" spans="1:7" ht="33.75" customHeight="1">
      <c r="B70" s="4">
        <v>22192</v>
      </c>
      <c r="C70" s="17" t="s">
        <v>247</v>
      </c>
      <c r="D70" s="3"/>
      <c r="E70" s="3"/>
      <c r="F70" s="53">
        <v>664.04</v>
      </c>
    </row>
    <row r="71" spans="1:7" ht="33.75" customHeight="1">
      <c r="B71" s="4">
        <v>22193</v>
      </c>
      <c r="C71" s="17" t="s">
        <v>248</v>
      </c>
      <c r="D71" s="3"/>
      <c r="E71" s="3"/>
      <c r="F71" s="53">
        <v>89</v>
      </c>
    </row>
    <row r="72" spans="1:7" ht="33.75" customHeight="1">
      <c r="B72" s="4">
        <v>22194</v>
      </c>
      <c r="C72" s="5" t="s">
        <v>249</v>
      </c>
      <c r="D72" s="3"/>
      <c r="E72" s="3"/>
      <c r="F72" s="53">
        <v>4777.87</v>
      </c>
    </row>
    <row r="73" spans="1:7" ht="33.75" customHeight="1">
      <c r="A73" s="40"/>
      <c r="B73" s="4">
        <v>222</v>
      </c>
      <c r="C73" s="17" t="s">
        <v>250</v>
      </c>
      <c r="D73" s="23"/>
      <c r="E73" s="23"/>
      <c r="F73" s="53">
        <v>1445.18</v>
      </c>
      <c r="G73" s="40"/>
    </row>
    <row r="74" spans="1:7" ht="33.75" customHeight="1">
      <c r="B74" s="4">
        <v>2222</v>
      </c>
      <c r="C74" s="17" t="s">
        <v>251</v>
      </c>
      <c r="D74" s="3"/>
      <c r="E74" s="3"/>
      <c r="F74" s="53">
        <v>1042.58</v>
      </c>
    </row>
    <row r="75" spans="1:7" ht="33.75" customHeight="1">
      <c r="B75" s="180">
        <v>22222</v>
      </c>
      <c r="C75" s="184" t="s">
        <v>834</v>
      </c>
      <c r="D75" s="182">
        <v>1</v>
      </c>
      <c r="E75" s="182"/>
      <c r="F75" s="183">
        <v>139.01</v>
      </c>
    </row>
    <row r="76" spans="1:7" ht="33.75" customHeight="1">
      <c r="B76" s="180">
        <v>22223</v>
      </c>
      <c r="C76" s="184" t="s">
        <v>835</v>
      </c>
      <c r="D76" s="182">
        <v>1</v>
      </c>
      <c r="E76" s="182"/>
      <c r="F76" s="183">
        <v>3046.99</v>
      </c>
    </row>
    <row r="77" spans="1:7" ht="33.75" customHeight="1">
      <c r="B77" s="180">
        <v>22224</v>
      </c>
      <c r="C77" s="184" t="s">
        <v>836</v>
      </c>
      <c r="D77" s="182">
        <v>1</v>
      </c>
      <c r="E77" s="182"/>
      <c r="F77" s="183">
        <v>1499</v>
      </c>
    </row>
    <row r="78" spans="1:7" ht="51" customHeight="1">
      <c r="B78" s="180">
        <v>22312</v>
      </c>
      <c r="C78" s="184" t="s">
        <v>837</v>
      </c>
      <c r="D78" s="182">
        <v>2</v>
      </c>
      <c r="E78" s="182"/>
      <c r="F78" s="183">
        <v>10836</v>
      </c>
    </row>
    <row r="79" spans="1:7" ht="48" customHeight="1">
      <c r="B79" s="180">
        <v>22313</v>
      </c>
      <c r="C79" s="184" t="s">
        <v>838</v>
      </c>
      <c r="D79" s="182">
        <v>2</v>
      </c>
      <c r="E79" s="182"/>
      <c r="F79" s="183">
        <v>16879.5</v>
      </c>
    </row>
    <row r="80" spans="1:7" ht="33.75" customHeight="1">
      <c r="B80" s="4">
        <v>2273513</v>
      </c>
      <c r="C80" s="17" t="s">
        <v>514</v>
      </c>
      <c r="D80" s="23" t="s">
        <v>515</v>
      </c>
      <c r="E80" s="3"/>
      <c r="F80" s="53">
        <v>1850</v>
      </c>
    </row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</sheetData>
  <pageMargins left="0.75" right="0.75" top="1" bottom="1" header="0.5" footer="0.5"/>
  <pageSetup paperSize="9" orientation="portrait" verticalDpi="4294967294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D3"/>
  <sheetViews>
    <sheetView workbookViewId="0">
      <selection activeCell="A2" sqref="A2"/>
    </sheetView>
  </sheetViews>
  <sheetFormatPr defaultRowHeight="12.75"/>
  <cols>
    <col min="1" max="1" width="9.28515625" bestFit="1" customWidth="1"/>
    <col min="2" max="2" width="47.7109375" customWidth="1"/>
    <col min="3" max="3" width="9.42578125" customWidth="1"/>
    <col min="4" max="4" width="12.7109375" bestFit="1" customWidth="1"/>
  </cols>
  <sheetData>
    <row r="2" spans="1:4" s="203" customFormat="1" ht="42.75" customHeight="1">
      <c r="A2" s="199" t="s">
        <v>0</v>
      </c>
      <c r="B2" s="200" t="s">
        <v>1</v>
      </c>
      <c r="C2" s="201" t="s">
        <v>566</v>
      </c>
      <c r="D2" s="202" t="s">
        <v>459</v>
      </c>
    </row>
    <row r="3" spans="1:4" s="208" customFormat="1" ht="42.75" customHeight="1">
      <c r="A3" s="204">
        <v>231301</v>
      </c>
      <c r="B3" s="205" t="s">
        <v>910</v>
      </c>
      <c r="C3" s="206">
        <v>1</v>
      </c>
      <c r="D3" s="207">
        <v>146102.21</v>
      </c>
    </row>
  </sheetData>
  <pageMargins left="0.7" right="0.7" top="0.75" bottom="0.75" header="0.3" footer="0.3"/>
  <pageSetup paperSize="9" orientation="portrait" horizontalDpi="4294967294" vertic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114"/>
  <sheetViews>
    <sheetView workbookViewId="0">
      <selection activeCell="C2" sqref="C2"/>
    </sheetView>
  </sheetViews>
  <sheetFormatPr defaultRowHeight="12.75"/>
  <cols>
    <col min="3" max="3" width="33.28515625" bestFit="1" customWidth="1"/>
    <col min="6" max="6" width="14.42578125" style="36" bestFit="1" customWidth="1"/>
  </cols>
  <sheetData>
    <row r="1" spans="1:6" ht="25.5" customHeight="1">
      <c r="A1" s="13"/>
      <c r="B1" s="12" t="s">
        <v>378</v>
      </c>
      <c r="C1" s="12"/>
      <c r="D1" s="12" t="s">
        <v>469</v>
      </c>
      <c r="E1" s="12" t="s">
        <v>382</v>
      </c>
      <c r="F1" s="19" t="s">
        <v>459</v>
      </c>
    </row>
    <row r="2" spans="1:6" ht="25.5" customHeight="1">
      <c r="A2" s="13"/>
      <c r="B2" s="4">
        <v>214501</v>
      </c>
      <c r="C2" s="17" t="s">
        <v>715</v>
      </c>
      <c r="D2" s="3"/>
      <c r="E2" s="3"/>
      <c r="F2" s="53">
        <v>311903.64</v>
      </c>
    </row>
    <row r="3" spans="1:6" ht="45" customHeight="1">
      <c r="A3" s="13"/>
      <c r="B3" s="4">
        <v>214502</v>
      </c>
      <c r="C3" s="5" t="s">
        <v>716</v>
      </c>
      <c r="D3" s="3"/>
      <c r="E3" s="3"/>
      <c r="F3" s="53">
        <v>6625</v>
      </c>
    </row>
    <row r="4" spans="1:6" ht="47.25" customHeight="1">
      <c r="A4" s="13"/>
      <c r="B4" s="4">
        <v>214503</v>
      </c>
      <c r="C4" s="5" t="s">
        <v>717</v>
      </c>
      <c r="D4" s="3"/>
      <c r="E4" s="3"/>
      <c r="F4" s="53">
        <v>30712.5</v>
      </c>
    </row>
    <row r="5" spans="1:6" ht="33.75" customHeight="1">
      <c r="B5" s="4">
        <v>213112</v>
      </c>
      <c r="C5" s="17" t="s">
        <v>120</v>
      </c>
      <c r="D5" s="3"/>
      <c r="E5" s="3"/>
      <c r="F5" s="53">
        <v>61814.73</v>
      </c>
    </row>
    <row r="6" spans="1:6" ht="33.75" customHeight="1">
      <c r="B6" s="4">
        <v>213113</v>
      </c>
      <c r="C6" s="5" t="s">
        <v>121</v>
      </c>
      <c r="D6" s="3"/>
      <c r="E6" s="3" t="s">
        <v>468</v>
      </c>
      <c r="F6" s="53">
        <v>37222.51</v>
      </c>
    </row>
    <row r="7" spans="1:6" ht="33.75" customHeight="1">
      <c r="B7" s="4">
        <v>21314</v>
      </c>
      <c r="C7" s="17" t="s">
        <v>143</v>
      </c>
      <c r="D7" s="3"/>
      <c r="E7" s="3" t="s">
        <v>468</v>
      </c>
      <c r="F7" s="53">
        <v>54479.14</v>
      </c>
    </row>
    <row r="8" spans="1:6" ht="33.75" customHeight="1">
      <c r="B8" s="4">
        <v>21319</v>
      </c>
      <c r="C8" s="5" t="s">
        <v>174</v>
      </c>
      <c r="D8" s="3">
        <v>68</v>
      </c>
      <c r="E8" s="3"/>
      <c r="F8" s="53">
        <v>37300.89</v>
      </c>
    </row>
    <row r="9" spans="1:6" ht="33.75" customHeight="1">
      <c r="B9" s="4">
        <v>213902</v>
      </c>
      <c r="C9" s="17" t="s">
        <v>176</v>
      </c>
      <c r="D9" s="3">
        <v>1</v>
      </c>
      <c r="E9" s="3"/>
      <c r="F9" s="53">
        <v>74372.92</v>
      </c>
    </row>
    <row r="10" spans="1:6" ht="33.75" customHeight="1">
      <c r="B10" s="4">
        <v>21496</v>
      </c>
      <c r="C10" s="17" t="s">
        <v>500</v>
      </c>
      <c r="D10" s="8"/>
      <c r="E10" s="3" t="s">
        <v>470</v>
      </c>
      <c r="F10" s="53">
        <v>789828.53</v>
      </c>
    </row>
    <row r="11" spans="1:6" ht="33.75" customHeight="1">
      <c r="B11" s="4">
        <v>21498</v>
      </c>
      <c r="C11" s="17" t="s">
        <v>501</v>
      </c>
      <c r="D11" s="8"/>
      <c r="E11" s="3"/>
      <c r="F11" s="53">
        <v>623319.17000000004</v>
      </c>
    </row>
    <row r="12" spans="1:6" ht="33.75" customHeight="1">
      <c r="B12" s="79">
        <v>21499</v>
      </c>
      <c r="C12" s="127" t="s">
        <v>696</v>
      </c>
      <c r="D12" s="131"/>
      <c r="E12" s="32"/>
      <c r="F12" s="137">
        <v>84619.95</v>
      </c>
    </row>
    <row r="13" spans="1:6" ht="33.75" customHeight="1">
      <c r="B13" s="4">
        <v>214910</v>
      </c>
      <c r="C13" s="17" t="s">
        <v>823</v>
      </c>
      <c r="D13" s="8"/>
      <c r="E13" s="3"/>
      <c r="F13" s="53">
        <v>827557.99</v>
      </c>
    </row>
    <row r="14" spans="1:6" ht="33.75" customHeight="1">
      <c r="B14" s="4">
        <v>21416</v>
      </c>
      <c r="C14" s="17" t="s">
        <v>621</v>
      </c>
      <c r="D14" s="8"/>
      <c r="E14" s="3"/>
      <c r="F14" s="53">
        <v>180651.6</v>
      </c>
    </row>
    <row r="15" spans="1:6" ht="33.75" customHeight="1"/>
    <row r="16" spans="1:6" ht="33.75" customHeight="1"/>
    <row r="17" ht="33.75" customHeight="1"/>
    <row r="18" ht="33.75" customHeight="1"/>
    <row r="19" ht="33.75" customHeight="1"/>
    <row r="20" ht="33.75" customHeight="1"/>
    <row r="21" ht="33.75" customHeight="1"/>
    <row r="22" ht="33.75" customHeight="1"/>
    <row r="23" ht="33.75" customHeight="1"/>
    <row r="24" ht="33.75" customHeight="1"/>
    <row r="25" ht="33.75" customHeight="1"/>
    <row r="26" ht="33.75" customHeight="1"/>
    <row r="27" ht="33.75" customHeight="1"/>
    <row r="28" ht="33.75" customHeight="1"/>
    <row r="29" ht="33.75" customHeight="1"/>
    <row r="30" ht="33.75" customHeight="1"/>
    <row r="31" ht="33.75" customHeight="1"/>
    <row r="32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  <row r="39" ht="33.75" customHeight="1"/>
    <row r="40" ht="33.75" customHeight="1"/>
    <row r="41" ht="33.75" customHeight="1"/>
    <row r="42" ht="33.75" customHeight="1"/>
    <row r="43" ht="33.75" customHeight="1"/>
    <row r="44" ht="33.75" customHeight="1"/>
    <row r="45" ht="33.75" customHeight="1"/>
    <row r="46" ht="33.75" customHeight="1"/>
    <row r="47" ht="33.75" customHeight="1"/>
    <row r="48" ht="33.75" customHeight="1"/>
    <row r="49" ht="33.75" customHeight="1"/>
    <row r="50" ht="33.75" customHeight="1"/>
    <row r="51" ht="33.75" customHeight="1"/>
    <row r="52" ht="33.75" customHeight="1"/>
    <row r="53" ht="33.75" customHeight="1"/>
    <row r="54" ht="33.75" customHeight="1"/>
    <row r="55" ht="33.75" customHeight="1"/>
    <row r="56" ht="33.75" customHeight="1"/>
    <row r="57" ht="33.75" customHeight="1"/>
    <row r="58" ht="33.75" customHeight="1"/>
    <row r="59" ht="33.75" customHeight="1"/>
    <row r="60" ht="33.75" customHeight="1"/>
    <row r="61" ht="33.75" customHeight="1"/>
    <row r="62" ht="33.75" customHeight="1"/>
    <row r="63" ht="33.75" customHeight="1"/>
    <row r="6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</sheetData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72"/>
  <sheetViews>
    <sheetView workbookViewId="0">
      <selection activeCell="C5" sqref="C5"/>
    </sheetView>
  </sheetViews>
  <sheetFormatPr defaultRowHeight="12.75"/>
  <cols>
    <col min="1" max="1" width="13.42578125" customWidth="1"/>
    <col min="2" max="2" width="11.5703125" customWidth="1"/>
    <col min="3" max="3" width="33.28515625" bestFit="1" customWidth="1"/>
    <col min="4" max="4" width="11.5703125" customWidth="1"/>
    <col min="5" max="5" width="14.42578125" bestFit="1" customWidth="1"/>
    <col min="6" max="6" width="12.85546875" customWidth="1"/>
    <col min="7" max="7" width="12.140625" customWidth="1"/>
  </cols>
  <sheetData>
    <row r="1" spans="2:5" ht="33.75" customHeight="1">
      <c r="B1" s="4">
        <v>2271</v>
      </c>
      <c r="C1" s="17" t="s">
        <v>252</v>
      </c>
      <c r="D1" s="12" t="s">
        <v>469</v>
      </c>
      <c r="E1" s="7">
        <v>1781.1</v>
      </c>
    </row>
    <row r="2" spans="2:5" ht="47.25" customHeight="1">
      <c r="B2" s="79">
        <v>227211</v>
      </c>
      <c r="C2" s="80" t="s">
        <v>695</v>
      </c>
      <c r="D2" s="128">
        <v>1</v>
      </c>
      <c r="E2" s="121">
        <v>172072.5</v>
      </c>
    </row>
    <row r="3" spans="2:5" ht="47.25" customHeight="1">
      <c r="B3" s="79">
        <v>227212</v>
      </c>
      <c r="C3" s="134" t="s">
        <v>699</v>
      </c>
      <c r="D3" s="128">
        <v>1</v>
      </c>
      <c r="E3" s="121" t="s">
        <v>700</v>
      </c>
    </row>
    <row r="4" spans="2:5" ht="47.25" customHeight="1">
      <c r="B4" s="79">
        <v>227213</v>
      </c>
      <c r="C4" s="80" t="s">
        <v>701</v>
      </c>
      <c r="D4" s="128">
        <v>1</v>
      </c>
      <c r="E4" s="121">
        <v>17250</v>
      </c>
    </row>
    <row r="5" spans="2:5" ht="47.25" customHeight="1">
      <c r="B5" s="79">
        <v>227214</v>
      </c>
      <c r="C5" s="80" t="s">
        <v>702</v>
      </c>
      <c r="D5" s="128">
        <v>1</v>
      </c>
      <c r="E5" s="121">
        <v>31767.5</v>
      </c>
    </row>
    <row r="6" spans="2:5" ht="47.25" customHeight="1">
      <c r="B6" s="79">
        <v>227215</v>
      </c>
      <c r="C6" s="80" t="s">
        <v>703</v>
      </c>
      <c r="D6" s="128">
        <v>1</v>
      </c>
      <c r="E6" s="121">
        <v>6886.01</v>
      </c>
    </row>
    <row r="7" spans="2:5" ht="47.25" customHeight="1">
      <c r="B7" s="79">
        <v>227216</v>
      </c>
      <c r="C7" s="80" t="s">
        <v>704</v>
      </c>
      <c r="D7" s="128">
        <v>1</v>
      </c>
      <c r="E7" s="121">
        <v>30003.75</v>
      </c>
    </row>
    <row r="8" spans="2:5" ht="47.25" customHeight="1">
      <c r="B8" s="79">
        <v>227217</v>
      </c>
      <c r="C8" s="80" t="s">
        <v>705</v>
      </c>
      <c r="D8" s="128">
        <v>1</v>
      </c>
      <c r="E8" s="121">
        <v>7141.25</v>
      </c>
    </row>
    <row r="9" spans="2:5" ht="47.25" customHeight="1">
      <c r="B9" s="79">
        <v>227218</v>
      </c>
      <c r="C9" s="80" t="s">
        <v>706</v>
      </c>
      <c r="D9" s="128">
        <v>1</v>
      </c>
      <c r="E9" s="121">
        <v>2098.75</v>
      </c>
    </row>
    <row r="10" spans="2:5" ht="47.25" customHeight="1">
      <c r="B10" s="79">
        <v>227220</v>
      </c>
      <c r="C10" s="80" t="s">
        <v>902</v>
      </c>
      <c r="D10" s="128">
        <v>1</v>
      </c>
      <c r="E10" s="121">
        <v>3915</v>
      </c>
    </row>
    <row r="11" spans="2:5" ht="47.25" customHeight="1">
      <c r="B11" s="79">
        <v>227221</v>
      </c>
      <c r="C11" s="80" t="s">
        <v>903</v>
      </c>
      <c r="D11" s="128">
        <v>2</v>
      </c>
      <c r="E11" s="121">
        <v>4275</v>
      </c>
    </row>
    <row r="12" spans="2:5" ht="47.25" customHeight="1">
      <c r="B12" s="79">
        <v>227311</v>
      </c>
      <c r="C12" s="80" t="s">
        <v>904</v>
      </c>
      <c r="D12" s="128">
        <v>1</v>
      </c>
      <c r="E12" s="121">
        <v>7000</v>
      </c>
    </row>
    <row r="13" spans="2:5" ht="33.75" customHeight="1">
      <c r="B13" s="4">
        <v>22732</v>
      </c>
      <c r="C13" s="5" t="s">
        <v>253</v>
      </c>
      <c r="D13" s="3"/>
      <c r="E13" s="7">
        <v>8358.3799999999992</v>
      </c>
    </row>
    <row r="14" spans="2:5" ht="33.75" customHeight="1">
      <c r="B14" s="4">
        <v>22733</v>
      </c>
      <c r="C14" s="5" t="s">
        <v>254</v>
      </c>
      <c r="D14" s="3"/>
      <c r="E14" s="7">
        <v>4763.93</v>
      </c>
    </row>
    <row r="15" spans="2:5" ht="33.75" customHeight="1">
      <c r="B15" s="4">
        <v>22734</v>
      </c>
      <c r="C15" s="5" t="s">
        <v>255</v>
      </c>
      <c r="D15" s="3">
        <v>2</v>
      </c>
      <c r="E15" s="10">
        <v>62802.7</v>
      </c>
    </row>
    <row r="16" spans="2:5" ht="33.75" customHeight="1">
      <c r="B16" s="4">
        <v>2273501</v>
      </c>
      <c r="C16" s="17" t="s">
        <v>256</v>
      </c>
      <c r="D16" s="3">
        <v>1</v>
      </c>
      <c r="E16" s="7">
        <v>4526.92</v>
      </c>
    </row>
    <row r="17" spans="2:5" ht="33.75" customHeight="1">
      <c r="B17" s="4">
        <v>2273502</v>
      </c>
      <c r="C17" s="5" t="s">
        <v>257</v>
      </c>
      <c r="D17" s="3">
        <v>2</v>
      </c>
      <c r="E17" s="7">
        <v>1139.8399999999999</v>
      </c>
    </row>
    <row r="18" spans="2:5" ht="33.75" customHeight="1">
      <c r="B18" s="4">
        <v>2273503</v>
      </c>
      <c r="C18" s="5" t="s">
        <v>258</v>
      </c>
      <c r="D18" s="3">
        <v>5</v>
      </c>
      <c r="E18" s="7">
        <v>1925</v>
      </c>
    </row>
    <row r="19" spans="2:5" ht="33.75" customHeight="1">
      <c r="B19" s="4">
        <v>2273504</v>
      </c>
      <c r="C19" s="5" t="s">
        <v>259</v>
      </c>
      <c r="D19" s="3">
        <v>1</v>
      </c>
      <c r="E19" s="11">
        <v>744.16</v>
      </c>
    </row>
    <row r="20" spans="2:5" ht="33.75" customHeight="1">
      <c r="B20" s="4">
        <v>2273505</v>
      </c>
      <c r="C20" s="5" t="s">
        <v>260</v>
      </c>
      <c r="D20" s="3">
        <v>2</v>
      </c>
      <c r="E20" s="11">
        <v>135</v>
      </c>
    </row>
    <row r="21" spans="2:5" ht="33.75" customHeight="1">
      <c r="B21" s="4">
        <v>2273506</v>
      </c>
      <c r="C21" s="5" t="s">
        <v>261</v>
      </c>
      <c r="D21" s="3">
        <v>5</v>
      </c>
      <c r="E21" s="11">
        <v>429.6</v>
      </c>
    </row>
    <row r="22" spans="2:5" ht="33.75" customHeight="1">
      <c r="B22" s="4">
        <v>2273507</v>
      </c>
      <c r="C22" s="5" t="s">
        <v>262</v>
      </c>
      <c r="D22" s="3">
        <v>1</v>
      </c>
      <c r="E22" s="11">
        <v>377.76</v>
      </c>
    </row>
    <row r="23" spans="2:5" ht="33.75" customHeight="1">
      <c r="B23" s="4">
        <v>2273508</v>
      </c>
      <c r="C23" s="17" t="s">
        <v>263</v>
      </c>
      <c r="D23" s="3"/>
      <c r="E23" s="7">
        <v>1456.08</v>
      </c>
    </row>
    <row r="24" spans="2:5" ht="33.75" customHeight="1">
      <c r="B24" s="4">
        <v>2273509</v>
      </c>
      <c r="C24" s="5" t="s">
        <v>264</v>
      </c>
      <c r="D24" s="3">
        <v>2</v>
      </c>
      <c r="E24" s="7">
        <v>3019.2</v>
      </c>
    </row>
    <row r="25" spans="2:5" ht="33.75" customHeight="1">
      <c r="B25" s="4">
        <v>2273510</v>
      </c>
      <c r="C25" s="5" t="s">
        <v>265</v>
      </c>
      <c r="D25" s="3">
        <v>3</v>
      </c>
      <c r="E25" s="7">
        <v>1767.15</v>
      </c>
    </row>
    <row r="26" spans="2:5" ht="33.75" customHeight="1">
      <c r="B26" s="4">
        <v>2273511</v>
      </c>
      <c r="C26" s="5" t="s">
        <v>266</v>
      </c>
      <c r="D26" s="3">
        <v>1</v>
      </c>
      <c r="E26" s="7">
        <v>2250.8000000000002</v>
      </c>
    </row>
    <row r="27" spans="2:5" ht="33.75" customHeight="1">
      <c r="B27" s="4">
        <v>2273512</v>
      </c>
      <c r="C27" s="5" t="s">
        <v>267</v>
      </c>
      <c r="D27" s="3">
        <v>1</v>
      </c>
      <c r="E27" s="7">
        <v>1939.7</v>
      </c>
    </row>
    <row r="28" spans="2:5" ht="33.75" customHeight="1">
      <c r="B28" s="4">
        <v>227362</v>
      </c>
      <c r="C28" s="17" t="s">
        <v>268</v>
      </c>
      <c r="D28" s="3">
        <v>1</v>
      </c>
      <c r="E28" s="7">
        <v>6344</v>
      </c>
    </row>
    <row r="29" spans="2:5" ht="33.75" customHeight="1">
      <c r="B29" s="4">
        <v>227363</v>
      </c>
      <c r="C29" s="17" t="s">
        <v>269</v>
      </c>
      <c r="D29" s="3">
        <v>1</v>
      </c>
      <c r="E29" s="7">
        <v>3416</v>
      </c>
    </row>
    <row r="30" spans="2:5" ht="33.75" customHeight="1">
      <c r="B30" s="4">
        <v>2273694</v>
      </c>
      <c r="C30" s="17" t="s">
        <v>270</v>
      </c>
      <c r="D30" s="3">
        <v>1</v>
      </c>
      <c r="E30" s="7">
        <v>5299</v>
      </c>
    </row>
    <row r="31" spans="2:5" ht="33.75" customHeight="1">
      <c r="B31" s="4">
        <v>2273696</v>
      </c>
      <c r="C31" s="5" t="s">
        <v>271</v>
      </c>
      <c r="D31" s="3">
        <v>1</v>
      </c>
      <c r="E31" s="7">
        <v>3740.13</v>
      </c>
    </row>
    <row r="32" spans="2:5" ht="33.75" customHeight="1">
      <c r="B32" s="4">
        <v>2273697</v>
      </c>
      <c r="C32" s="5" t="s">
        <v>272</v>
      </c>
      <c r="D32" s="3">
        <v>1</v>
      </c>
      <c r="E32" s="7">
        <v>7516.25</v>
      </c>
    </row>
    <row r="33" spans="2:5" ht="33.75" customHeight="1">
      <c r="B33" s="4">
        <v>2273698</v>
      </c>
      <c r="C33" s="5" t="s">
        <v>273</v>
      </c>
      <c r="D33" s="3">
        <v>1</v>
      </c>
      <c r="E33" s="7">
        <v>4988.45</v>
      </c>
    </row>
    <row r="34" spans="2:5" ht="33.75" customHeight="1">
      <c r="B34" s="4">
        <v>2273699</v>
      </c>
      <c r="C34" s="17" t="s">
        <v>274</v>
      </c>
      <c r="D34" s="3">
        <v>1</v>
      </c>
      <c r="E34" s="10">
        <v>34000</v>
      </c>
    </row>
    <row r="35" spans="2:5" ht="33.75" customHeight="1">
      <c r="B35" s="260">
        <v>2273681</v>
      </c>
      <c r="C35" s="264" t="s">
        <v>966</v>
      </c>
      <c r="D35" s="262">
        <v>2</v>
      </c>
      <c r="E35" s="265">
        <v>7920</v>
      </c>
    </row>
    <row r="36" spans="2:5" ht="33.75" customHeight="1">
      <c r="B36" s="260">
        <v>2273682</v>
      </c>
      <c r="C36" s="264" t="s">
        <v>967</v>
      </c>
      <c r="D36" s="262">
        <v>1</v>
      </c>
      <c r="E36" s="265">
        <v>4140</v>
      </c>
    </row>
    <row r="37" spans="2:5" ht="33.75" customHeight="1">
      <c r="B37" s="260">
        <v>2273683</v>
      </c>
      <c r="C37" s="261" t="s">
        <v>968</v>
      </c>
      <c r="D37" s="262">
        <v>1</v>
      </c>
      <c r="E37" s="263">
        <v>110800</v>
      </c>
    </row>
    <row r="38" spans="2:5" ht="33.75" customHeight="1">
      <c r="B38" s="4">
        <v>22737</v>
      </c>
      <c r="C38" s="17" t="s">
        <v>275</v>
      </c>
      <c r="D38" s="3"/>
      <c r="E38" s="10">
        <v>20927.88</v>
      </c>
    </row>
    <row r="39" spans="2:5" ht="33.75" customHeight="1">
      <c r="B39" s="4">
        <v>2273711</v>
      </c>
      <c r="C39" s="5" t="s">
        <v>276</v>
      </c>
      <c r="D39" s="3">
        <v>2</v>
      </c>
      <c r="E39" s="10">
        <v>23060</v>
      </c>
    </row>
    <row r="40" spans="2:5" ht="33.75" customHeight="1">
      <c r="B40" s="79">
        <v>2272712</v>
      </c>
      <c r="C40" s="80" t="s">
        <v>699</v>
      </c>
      <c r="D40" s="32">
        <v>1</v>
      </c>
      <c r="E40" s="132">
        <v>9412.5</v>
      </c>
    </row>
    <row r="41" spans="2:5" ht="33.75" customHeight="1">
      <c r="B41" s="4">
        <v>2273721</v>
      </c>
      <c r="C41" s="5" t="s">
        <v>277</v>
      </c>
      <c r="D41" s="3">
        <v>5</v>
      </c>
      <c r="E41" s="130">
        <v>4162.8900000000003</v>
      </c>
    </row>
    <row r="42" spans="2:5" ht="33.75" customHeight="1">
      <c r="B42" s="4">
        <v>2273722</v>
      </c>
      <c r="C42" s="5" t="s">
        <v>278</v>
      </c>
      <c r="D42" s="3">
        <v>4</v>
      </c>
      <c r="E42" s="130">
        <v>3330.32</v>
      </c>
    </row>
    <row r="43" spans="2:5" ht="33.75" customHeight="1">
      <c r="B43" s="4">
        <v>2273723</v>
      </c>
      <c r="C43" s="5" t="s">
        <v>279</v>
      </c>
      <c r="D43" s="3">
        <v>3</v>
      </c>
      <c r="E43" s="130">
        <v>2497.73</v>
      </c>
    </row>
    <row r="44" spans="2:5" ht="33.75" customHeight="1">
      <c r="B44" s="4">
        <v>2273724</v>
      </c>
      <c r="C44" s="17" t="s">
        <v>280</v>
      </c>
      <c r="D44" s="3">
        <v>1</v>
      </c>
      <c r="E44" s="130">
        <v>780.42</v>
      </c>
    </row>
    <row r="45" spans="2:5" ht="33.75" customHeight="1">
      <c r="B45" s="79">
        <v>2273741</v>
      </c>
      <c r="C45" s="80" t="s">
        <v>905</v>
      </c>
      <c r="D45" s="32">
        <v>3</v>
      </c>
      <c r="E45" s="132">
        <v>8250</v>
      </c>
    </row>
    <row r="46" spans="2:5" ht="33.75" customHeight="1">
      <c r="B46" s="79">
        <v>2273742</v>
      </c>
      <c r="C46" s="80" t="s">
        <v>906</v>
      </c>
      <c r="D46" s="32">
        <v>5</v>
      </c>
      <c r="E46" s="132">
        <v>4181.25</v>
      </c>
    </row>
    <row r="47" spans="2:5" ht="33.75" customHeight="1">
      <c r="B47" s="79">
        <v>2272751</v>
      </c>
      <c r="C47" s="80" t="s">
        <v>907</v>
      </c>
      <c r="D47" s="32">
        <v>4</v>
      </c>
      <c r="E47" s="132">
        <v>24093.25</v>
      </c>
    </row>
    <row r="48" spans="2:5" ht="33.75" customHeight="1">
      <c r="B48" s="4">
        <v>22738</v>
      </c>
      <c r="C48" s="17" t="s">
        <v>281</v>
      </c>
      <c r="D48" s="3">
        <v>1</v>
      </c>
      <c r="E48" s="10">
        <v>12633.1</v>
      </c>
    </row>
    <row r="49" spans="2:5" ht="33.75" customHeight="1">
      <c r="B49" s="4">
        <v>22739</v>
      </c>
      <c r="C49" s="17" t="s">
        <v>282</v>
      </c>
      <c r="D49" s="3">
        <v>1</v>
      </c>
      <c r="E49" s="10">
        <v>21000</v>
      </c>
    </row>
    <row r="50" spans="2:5" ht="33.75" customHeight="1">
      <c r="B50" s="79">
        <v>2273901</v>
      </c>
      <c r="C50" s="80" t="s">
        <v>707</v>
      </c>
      <c r="D50" s="32">
        <v>3</v>
      </c>
      <c r="E50" s="135">
        <v>8250</v>
      </c>
    </row>
    <row r="51" spans="2:5" ht="33.75" customHeight="1">
      <c r="B51" s="79">
        <v>2273902</v>
      </c>
      <c r="C51" s="80" t="s">
        <v>708</v>
      </c>
      <c r="D51" s="32">
        <v>6</v>
      </c>
      <c r="E51" s="129">
        <v>12112.5</v>
      </c>
    </row>
    <row r="52" spans="2:5" ht="33.75" customHeight="1">
      <c r="B52" s="4">
        <v>2273903</v>
      </c>
      <c r="C52" s="5" t="s">
        <v>709</v>
      </c>
      <c r="D52" s="3">
        <v>2</v>
      </c>
      <c r="E52" s="130">
        <v>9732.75</v>
      </c>
    </row>
    <row r="53" spans="2:5" ht="33.75" customHeight="1">
      <c r="B53" s="79">
        <v>2273904</v>
      </c>
      <c r="C53" s="80" t="s">
        <v>908</v>
      </c>
      <c r="D53" s="32">
        <v>6</v>
      </c>
      <c r="E53" s="129">
        <v>12750</v>
      </c>
    </row>
    <row r="54" spans="2:5" ht="33.75" customHeight="1">
      <c r="B54" s="4">
        <v>2273905</v>
      </c>
      <c r="C54" s="5" t="s">
        <v>909</v>
      </c>
      <c r="D54" s="3">
        <v>1</v>
      </c>
      <c r="E54" s="130">
        <v>1062.5</v>
      </c>
    </row>
    <row r="55" spans="2:5" ht="33.75" customHeight="1"/>
    <row r="56" spans="2:5" ht="33.75" customHeight="1">
      <c r="B56" s="41"/>
      <c r="C56" s="41" t="s">
        <v>502</v>
      </c>
    </row>
    <row r="57" spans="2:5" ht="33.75" customHeight="1" thickBot="1">
      <c r="B57" s="42"/>
    </row>
    <row r="58" spans="2:5" ht="33.75" customHeight="1" thickBot="1">
      <c r="C58" s="54" t="s">
        <v>503</v>
      </c>
      <c r="D58" s="55" t="s">
        <v>490</v>
      </c>
      <c r="E58" s="55" t="s">
        <v>459</v>
      </c>
    </row>
    <row r="59" spans="2:5" ht="48" thickBot="1">
      <c r="C59" s="48" t="s">
        <v>504</v>
      </c>
      <c r="D59" s="56">
        <v>1</v>
      </c>
      <c r="E59" s="57">
        <v>361.38</v>
      </c>
    </row>
    <row r="60" spans="2:5" ht="63.75" thickBot="1">
      <c r="C60" s="48" t="s">
        <v>505</v>
      </c>
      <c r="D60" s="56">
        <v>5</v>
      </c>
      <c r="E60" s="52">
        <v>2963.12</v>
      </c>
    </row>
    <row r="61" spans="2:5" ht="32.25" thickBot="1">
      <c r="C61" s="48" t="s">
        <v>506</v>
      </c>
      <c r="D61" s="56">
        <v>3</v>
      </c>
      <c r="E61" s="52">
        <v>1084.1300000000001</v>
      </c>
    </row>
    <row r="62" spans="2:5" ht="48" thickBot="1">
      <c r="C62" s="48" t="s">
        <v>507</v>
      </c>
      <c r="D62" s="56">
        <v>12</v>
      </c>
      <c r="E62" s="52">
        <v>7111.5</v>
      </c>
    </row>
    <row r="63" spans="2:5" ht="48" thickBot="1">
      <c r="C63" s="48" t="s">
        <v>508</v>
      </c>
      <c r="D63" s="56">
        <v>1</v>
      </c>
      <c r="E63" s="57">
        <v>289.12</v>
      </c>
    </row>
    <row r="64" spans="2:5" ht="32.25" thickBot="1">
      <c r="C64" s="48" t="s">
        <v>509</v>
      </c>
      <c r="D64" s="56">
        <v>1</v>
      </c>
      <c r="E64" s="57">
        <v>231.25</v>
      </c>
    </row>
    <row r="65" spans="1:6" ht="63.75" thickBot="1">
      <c r="C65" s="48" t="s">
        <v>510</v>
      </c>
      <c r="D65" s="56">
        <v>3</v>
      </c>
      <c r="E65" s="52">
        <v>1561.13</v>
      </c>
    </row>
    <row r="66" spans="1:6" ht="32.25" thickBot="1">
      <c r="C66" s="48" t="s">
        <v>511</v>
      </c>
      <c r="D66" s="56">
        <v>3</v>
      </c>
      <c r="E66" s="57">
        <v>693.75</v>
      </c>
    </row>
    <row r="67" spans="1:6" ht="33.75" customHeight="1">
      <c r="B67" s="58"/>
    </row>
    <row r="68" spans="1:6" ht="33.75" customHeight="1">
      <c r="B68" s="58" t="s">
        <v>512</v>
      </c>
      <c r="D68" s="59">
        <v>8672.5</v>
      </c>
    </row>
    <row r="69" spans="1:6" ht="33.75" customHeight="1">
      <c r="B69" s="58" t="s">
        <v>513</v>
      </c>
      <c r="D69" s="59">
        <v>216.75</v>
      </c>
    </row>
    <row r="70" spans="1:6" ht="33.75" customHeight="1">
      <c r="A70" s="282" t="s">
        <v>996</v>
      </c>
    </row>
    <row r="71" spans="1:6" ht="33.75" customHeight="1">
      <c r="A71" s="282" t="s">
        <v>969</v>
      </c>
    </row>
    <row r="72" spans="1:6" ht="33.75" customHeight="1" thickBot="1">
      <c r="A72" s="267"/>
    </row>
    <row r="73" spans="1:6" ht="45.75" thickBot="1">
      <c r="A73" s="268" t="s">
        <v>970</v>
      </c>
      <c r="B73" s="269" t="s">
        <v>971</v>
      </c>
      <c r="C73" s="270" t="s">
        <v>972</v>
      </c>
      <c r="D73" s="270" t="s">
        <v>673</v>
      </c>
      <c r="E73" s="269" t="s">
        <v>949</v>
      </c>
      <c r="F73" s="270" t="s">
        <v>973</v>
      </c>
    </row>
    <row r="74" spans="1:6" ht="33.75" customHeight="1" thickBot="1">
      <c r="A74" s="271" t="s">
        <v>974</v>
      </c>
      <c r="B74" s="272">
        <v>31</v>
      </c>
      <c r="C74" s="273">
        <v>1077.5</v>
      </c>
      <c r="D74" s="273">
        <v>33402.5</v>
      </c>
      <c r="E74" s="272">
        <v>31</v>
      </c>
      <c r="F74" s="273">
        <v>33402.5</v>
      </c>
    </row>
    <row r="75" spans="1:6" ht="33.75" customHeight="1" thickBot="1">
      <c r="A75" s="271" t="s">
        <v>975</v>
      </c>
      <c r="B75" s="272">
        <v>15</v>
      </c>
      <c r="C75" s="273">
        <v>1077.5</v>
      </c>
      <c r="D75" s="273">
        <v>16162.5</v>
      </c>
      <c r="E75" s="272">
        <v>15</v>
      </c>
      <c r="F75" s="273">
        <v>16162.5</v>
      </c>
    </row>
    <row r="76" spans="1:6" ht="33.75" customHeight="1" thickBot="1">
      <c r="A76" s="271" t="s">
        <v>976</v>
      </c>
      <c r="B76" s="272">
        <v>10</v>
      </c>
      <c r="C76" s="273">
        <v>1077.5</v>
      </c>
      <c r="D76" s="273">
        <v>10775</v>
      </c>
      <c r="E76" s="272">
        <v>10</v>
      </c>
      <c r="F76" s="273">
        <v>10775</v>
      </c>
    </row>
    <row r="77" spans="1:6" ht="33.75" customHeight="1" thickBot="1">
      <c r="A77" s="271" t="s">
        <v>977</v>
      </c>
      <c r="B77" s="272">
        <v>22</v>
      </c>
      <c r="C77" s="273">
        <v>1077.5</v>
      </c>
      <c r="D77" s="273">
        <v>23705</v>
      </c>
      <c r="E77" s="272">
        <v>22</v>
      </c>
      <c r="F77" s="273">
        <v>23705</v>
      </c>
    </row>
    <row r="78" spans="1:6" ht="33.75" customHeight="1" thickBot="1">
      <c r="A78" s="274"/>
    </row>
    <row r="79" spans="1:6" ht="33.75" customHeight="1" thickBot="1">
      <c r="A79" s="268" t="s">
        <v>970</v>
      </c>
      <c r="B79" s="270" t="s">
        <v>978</v>
      </c>
      <c r="C79" s="270" t="s">
        <v>979</v>
      </c>
      <c r="D79" s="270" t="s">
        <v>673</v>
      </c>
      <c r="E79" s="275" t="s">
        <v>949</v>
      </c>
      <c r="F79" s="275" t="s">
        <v>973</v>
      </c>
    </row>
    <row r="80" spans="1:6" ht="33.75" customHeight="1" thickBot="1">
      <c r="A80" s="271" t="s">
        <v>974</v>
      </c>
      <c r="B80" s="276">
        <v>59</v>
      </c>
      <c r="C80" s="273">
        <v>827.5</v>
      </c>
      <c r="D80" s="273">
        <v>48822.5</v>
      </c>
      <c r="E80" s="272">
        <v>59</v>
      </c>
      <c r="F80" s="277">
        <v>48822.5</v>
      </c>
    </row>
    <row r="81" spans="1:7" ht="33.75" customHeight="1" thickBot="1">
      <c r="A81" s="271" t="s">
        <v>975</v>
      </c>
      <c r="B81" s="276">
        <v>22</v>
      </c>
      <c r="C81" s="273">
        <v>827.5</v>
      </c>
      <c r="D81" s="273">
        <v>18205</v>
      </c>
      <c r="E81" s="272">
        <v>22</v>
      </c>
      <c r="F81" s="277">
        <v>18205</v>
      </c>
    </row>
    <row r="82" spans="1:7" ht="33.75" customHeight="1" thickBot="1">
      <c r="A82" s="271" t="s">
        <v>976</v>
      </c>
      <c r="B82" s="276">
        <v>17</v>
      </c>
      <c r="C82" s="273">
        <v>827.5</v>
      </c>
      <c r="D82" s="273">
        <v>14067.5</v>
      </c>
      <c r="E82" s="272">
        <v>17</v>
      </c>
      <c r="F82" s="277">
        <v>14067.5</v>
      </c>
    </row>
    <row r="83" spans="1:7" ht="33.75" customHeight="1" thickBot="1">
      <c r="A83" s="271" t="s">
        <v>977</v>
      </c>
      <c r="B83" s="276">
        <v>41</v>
      </c>
      <c r="C83" s="273">
        <v>827.5</v>
      </c>
      <c r="D83" s="273">
        <v>33927.5</v>
      </c>
      <c r="E83" s="272">
        <v>41</v>
      </c>
      <c r="F83" s="277">
        <v>33927.5</v>
      </c>
    </row>
    <row r="84" spans="1:7" ht="33.75" customHeight="1">
      <c r="A84" s="267"/>
    </row>
    <row r="85" spans="1:7" ht="33.75" customHeight="1" thickBot="1">
      <c r="A85" s="267"/>
    </row>
    <row r="86" spans="1:7" ht="90.75" thickBot="1">
      <c r="A86" s="278" t="s">
        <v>970</v>
      </c>
      <c r="B86" s="270" t="s">
        <v>980</v>
      </c>
      <c r="C86" s="270" t="s">
        <v>981</v>
      </c>
      <c r="D86" s="270" t="s">
        <v>982</v>
      </c>
      <c r="E86" s="270" t="s">
        <v>983</v>
      </c>
      <c r="F86" s="275" t="s">
        <v>949</v>
      </c>
      <c r="G86" s="275" t="s">
        <v>973</v>
      </c>
    </row>
    <row r="87" spans="1:7" ht="33.75" customHeight="1" thickBot="1">
      <c r="A87" s="271" t="s">
        <v>974</v>
      </c>
      <c r="B87" s="273">
        <v>1750</v>
      </c>
      <c r="C87" s="273">
        <v>750</v>
      </c>
      <c r="D87" s="273">
        <v>43.75</v>
      </c>
      <c r="E87" s="279">
        <v>2543.75</v>
      </c>
      <c r="F87" s="272">
        <v>1</v>
      </c>
      <c r="G87" s="273">
        <v>2543.75</v>
      </c>
    </row>
    <row r="88" spans="1:7" ht="33.75" customHeight="1" thickBot="1">
      <c r="A88" s="271" t="s">
        <v>976</v>
      </c>
      <c r="B88" s="273">
        <v>1750</v>
      </c>
      <c r="C88" s="273">
        <v>750</v>
      </c>
      <c r="D88" s="273">
        <v>31.25</v>
      </c>
      <c r="E88" s="279">
        <v>2531.25</v>
      </c>
      <c r="F88" s="272">
        <v>1</v>
      </c>
      <c r="G88" s="273">
        <v>2531.25</v>
      </c>
    </row>
    <row r="89" spans="1:7" ht="33.75" customHeight="1">
      <c r="A89" s="267"/>
    </row>
    <row r="90" spans="1:7" ht="33.75" customHeight="1" thickBot="1">
      <c r="A90" s="267" t="s">
        <v>984</v>
      </c>
    </row>
    <row r="91" spans="1:7" ht="45.75" thickBot="1">
      <c r="A91" s="268" t="s">
        <v>985</v>
      </c>
      <c r="B91" s="269" t="s">
        <v>986</v>
      </c>
      <c r="C91" s="269" t="s">
        <v>987</v>
      </c>
      <c r="D91" s="270" t="s">
        <v>988</v>
      </c>
      <c r="E91" s="275" t="s">
        <v>949</v>
      </c>
      <c r="F91" s="275" t="s">
        <v>973</v>
      </c>
    </row>
    <row r="92" spans="1:7" ht="33.75" customHeight="1" thickBot="1">
      <c r="A92" s="271" t="s">
        <v>989</v>
      </c>
      <c r="B92" s="272">
        <v>13</v>
      </c>
      <c r="C92" s="273">
        <v>312.5</v>
      </c>
      <c r="D92" s="273">
        <v>4062.5</v>
      </c>
      <c r="E92" s="272">
        <v>13</v>
      </c>
      <c r="F92" s="273">
        <v>4062.5</v>
      </c>
    </row>
    <row r="93" spans="1:7" ht="33.75" customHeight="1">
      <c r="A93" s="407" t="s">
        <v>990</v>
      </c>
      <c r="B93" s="409">
        <v>8</v>
      </c>
      <c r="C93" s="411">
        <v>312.5</v>
      </c>
      <c r="D93" s="411">
        <v>2500</v>
      </c>
      <c r="E93" s="409">
        <v>8</v>
      </c>
      <c r="F93" s="411">
        <v>2500</v>
      </c>
    </row>
    <row r="94" spans="1:7" ht="33.75" customHeight="1" thickBot="1">
      <c r="A94" s="408"/>
      <c r="B94" s="410"/>
      <c r="C94" s="412"/>
      <c r="D94" s="412"/>
      <c r="E94" s="410"/>
      <c r="F94" s="412"/>
    </row>
    <row r="95" spans="1:7" ht="33.75" customHeight="1" thickBot="1">
      <c r="A95" s="271" t="s">
        <v>991</v>
      </c>
      <c r="B95" s="272">
        <v>2</v>
      </c>
      <c r="C95" s="273">
        <v>250</v>
      </c>
      <c r="D95" s="273">
        <v>500</v>
      </c>
      <c r="E95" s="272">
        <v>2</v>
      </c>
      <c r="F95" s="273">
        <v>500</v>
      </c>
    </row>
    <row r="96" spans="1:7" ht="33.75" customHeight="1" thickBot="1">
      <c r="A96" s="271" t="s">
        <v>992</v>
      </c>
      <c r="B96" s="272">
        <v>6</v>
      </c>
      <c r="C96" s="273">
        <v>131.25</v>
      </c>
      <c r="D96" s="273">
        <v>787.5</v>
      </c>
      <c r="E96" s="272">
        <v>6</v>
      </c>
      <c r="F96" s="273">
        <v>787.5</v>
      </c>
    </row>
    <row r="97" spans="1:6" ht="33.75" customHeight="1" thickBot="1">
      <c r="A97" s="271" t="s">
        <v>993</v>
      </c>
      <c r="B97" s="272">
        <v>2</v>
      </c>
      <c r="C97" s="273">
        <v>312.5</v>
      </c>
      <c r="D97" s="273">
        <v>625</v>
      </c>
      <c r="E97" s="272">
        <v>2</v>
      </c>
      <c r="F97" s="273">
        <v>625</v>
      </c>
    </row>
    <row r="98" spans="1:6" ht="33.75" customHeight="1">
      <c r="A98" s="267"/>
    </row>
    <row r="99" spans="1:6" ht="33.75" customHeight="1">
      <c r="E99" s="266" t="s">
        <v>994</v>
      </c>
      <c r="F99" s="280">
        <v>9693.75</v>
      </c>
    </row>
    <row r="100" spans="1:6" ht="33.75" customHeight="1">
      <c r="F100" s="281" t="s">
        <v>995</v>
      </c>
    </row>
    <row r="101" spans="1:6" ht="33.75" customHeight="1">
      <c r="C101" s="41" t="s">
        <v>596</v>
      </c>
    </row>
    <row r="102" spans="1:6" ht="33.75" customHeight="1" thickBot="1">
      <c r="C102" s="42"/>
    </row>
    <row r="103" spans="1:6" ht="33.75" customHeight="1" thickBot="1">
      <c r="C103" s="54" t="s">
        <v>503</v>
      </c>
      <c r="D103" s="55" t="s">
        <v>490</v>
      </c>
      <c r="E103" s="55" t="s">
        <v>459</v>
      </c>
    </row>
    <row r="104" spans="1:6" ht="48" thickBot="1">
      <c r="C104" s="48" t="s">
        <v>597</v>
      </c>
      <c r="D104" s="56">
        <v>18</v>
      </c>
      <c r="E104" s="52">
        <v>21584.92</v>
      </c>
    </row>
    <row r="105" spans="1:6" ht="48" thickBot="1">
      <c r="C105" s="48" t="s">
        <v>598</v>
      </c>
      <c r="D105" s="56">
        <v>18</v>
      </c>
      <c r="E105" s="52">
        <v>14382.67</v>
      </c>
    </row>
    <row r="106" spans="1:6" ht="63.75" thickBot="1">
      <c r="C106" s="48" t="s">
        <v>599</v>
      </c>
      <c r="D106" s="56">
        <v>162</v>
      </c>
      <c r="E106" s="52">
        <v>31231.58</v>
      </c>
    </row>
    <row r="107" spans="1:6" ht="63.75" thickBot="1">
      <c r="C107" s="48" t="s">
        <v>600</v>
      </c>
      <c r="D107" s="56">
        <v>18</v>
      </c>
      <c r="E107" s="52">
        <v>4343.18</v>
      </c>
    </row>
    <row r="108" spans="1:6" ht="48" thickBot="1">
      <c r="C108" s="48" t="s">
        <v>601</v>
      </c>
      <c r="D108" s="56">
        <v>15</v>
      </c>
      <c r="E108" s="52">
        <v>2273.4299999999998</v>
      </c>
    </row>
    <row r="109" spans="1:6" ht="32.25" thickBot="1">
      <c r="C109" s="48" t="s">
        <v>602</v>
      </c>
      <c r="D109" s="56">
        <v>6</v>
      </c>
      <c r="E109" s="57">
        <v>254.62</v>
      </c>
    </row>
    <row r="110" spans="1:6" ht="48" thickBot="1">
      <c r="C110" s="48" t="s">
        <v>603</v>
      </c>
      <c r="D110" s="56">
        <v>3</v>
      </c>
      <c r="E110" s="52">
        <v>5783.63</v>
      </c>
    </row>
    <row r="111" spans="1:6" ht="48" thickBot="1">
      <c r="C111" s="48" t="s">
        <v>604</v>
      </c>
      <c r="D111" s="56">
        <v>1</v>
      </c>
      <c r="E111" s="52">
        <v>1685.37</v>
      </c>
    </row>
    <row r="112" spans="1:6" ht="48" thickBot="1">
      <c r="C112" s="48" t="s">
        <v>605</v>
      </c>
      <c r="D112" s="56">
        <v>1</v>
      </c>
      <c r="E112" s="52">
        <v>1493.8</v>
      </c>
    </row>
    <row r="113" spans="3:5" ht="48" thickBot="1">
      <c r="C113" s="48" t="s">
        <v>606</v>
      </c>
      <c r="D113" s="56">
        <v>1</v>
      </c>
      <c r="E113" s="52">
        <v>1327.69</v>
      </c>
    </row>
    <row r="114" spans="3:5" ht="32.25" thickBot="1">
      <c r="C114" s="48" t="s">
        <v>607</v>
      </c>
      <c r="D114" s="56">
        <v>1</v>
      </c>
      <c r="E114" s="57">
        <v>666.88</v>
      </c>
    </row>
    <row r="115" spans="3:5" ht="48" thickBot="1">
      <c r="C115" s="48" t="s">
        <v>608</v>
      </c>
      <c r="D115" s="56">
        <v>1</v>
      </c>
      <c r="E115" s="52">
        <v>1947.28</v>
      </c>
    </row>
    <row r="116" spans="3:5" ht="48" thickBot="1">
      <c r="C116" s="48" t="s">
        <v>609</v>
      </c>
      <c r="D116" s="56">
        <v>1</v>
      </c>
      <c r="E116" s="52">
        <v>4078.85</v>
      </c>
    </row>
    <row r="117" spans="3:5" ht="48" thickBot="1">
      <c r="C117" s="48" t="s">
        <v>610</v>
      </c>
      <c r="D117" s="56">
        <v>2</v>
      </c>
      <c r="E117" s="52">
        <v>3147.65</v>
      </c>
    </row>
    <row r="118" spans="3:5" ht="63.75" thickBot="1">
      <c r="C118" s="48" t="s">
        <v>611</v>
      </c>
      <c r="D118" s="56">
        <v>12</v>
      </c>
      <c r="E118" s="52">
        <v>2313.4499999999998</v>
      </c>
    </row>
    <row r="119" spans="3:5" ht="63.75" thickBot="1">
      <c r="C119" s="48" t="s">
        <v>612</v>
      </c>
      <c r="D119" s="56">
        <v>4</v>
      </c>
      <c r="E119" s="52">
        <v>8657.25</v>
      </c>
    </row>
    <row r="120" spans="3:5" ht="33.75" customHeight="1">
      <c r="C120" s="58"/>
    </row>
    <row r="121" spans="3:5" ht="33.75" customHeight="1">
      <c r="C121" s="58"/>
    </row>
    <row r="122" spans="3:5" ht="33.75" customHeight="1">
      <c r="C122" s="41" t="s">
        <v>613</v>
      </c>
    </row>
    <row r="123" spans="3:5" ht="33.75" customHeight="1" thickBot="1">
      <c r="C123" s="42"/>
    </row>
    <row r="124" spans="3:5" ht="33.75" customHeight="1" thickBot="1">
      <c r="C124" s="54" t="s">
        <v>503</v>
      </c>
      <c r="D124" s="55" t="s">
        <v>490</v>
      </c>
      <c r="E124" s="55" t="s">
        <v>459</v>
      </c>
    </row>
    <row r="125" spans="3:5" ht="48" thickBot="1">
      <c r="C125" s="48" t="s">
        <v>614</v>
      </c>
      <c r="D125" s="56">
        <v>24</v>
      </c>
      <c r="E125" s="52">
        <v>29670</v>
      </c>
    </row>
    <row r="126" spans="3:5" ht="48" thickBot="1">
      <c r="C126" s="48" t="s">
        <v>615</v>
      </c>
      <c r="D126" s="56">
        <v>16</v>
      </c>
      <c r="E126" s="52">
        <v>13180</v>
      </c>
    </row>
    <row r="127" spans="3:5" ht="63.75" thickBot="1">
      <c r="C127" s="48" t="s">
        <v>616</v>
      </c>
      <c r="D127" s="56">
        <v>180</v>
      </c>
      <c r="E127" s="52">
        <v>35775</v>
      </c>
    </row>
    <row r="128" spans="3:5" ht="63.75" thickBot="1">
      <c r="C128" s="48" t="s">
        <v>617</v>
      </c>
      <c r="D128" s="56">
        <v>20</v>
      </c>
      <c r="E128" s="52">
        <v>4975</v>
      </c>
    </row>
    <row r="129" spans="1:8" ht="33.75" customHeight="1"/>
    <row r="130" spans="1:8" ht="33.75" customHeight="1">
      <c r="A130" s="41"/>
      <c r="B130" s="41" t="s">
        <v>891</v>
      </c>
    </row>
    <row r="131" spans="1:8" ht="33.75" customHeight="1">
      <c r="A131" s="41"/>
    </row>
    <row r="132" spans="1:8" ht="33.75" customHeight="1" thickBot="1">
      <c r="A132" s="42"/>
    </row>
    <row r="133" spans="1:8" ht="33.75" customHeight="1" thickBot="1">
      <c r="C133" s="54" t="s">
        <v>503</v>
      </c>
      <c r="D133" s="55" t="s">
        <v>490</v>
      </c>
      <c r="E133" s="55" t="s">
        <v>729</v>
      </c>
      <c r="F133" s="55" t="s">
        <v>459</v>
      </c>
      <c r="G133" s="55" t="s">
        <v>892</v>
      </c>
      <c r="H133" s="55" t="s">
        <v>893</v>
      </c>
    </row>
    <row r="134" spans="1:8" ht="48" thickBot="1">
      <c r="C134" s="48" t="s">
        <v>894</v>
      </c>
      <c r="D134" s="56">
        <v>2</v>
      </c>
      <c r="E134" s="56">
        <v>2</v>
      </c>
      <c r="F134" s="52">
        <v>9500</v>
      </c>
      <c r="G134" s="48"/>
      <c r="H134" s="48"/>
    </row>
    <row r="135" spans="1:8" ht="48" thickBot="1">
      <c r="C135" s="48" t="s">
        <v>895</v>
      </c>
      <c r="D135" s="56">
        <v>2</v>
      </c>
      <c r="E135" s="56">
        <v>2</v>
      </c>
      <c r="F135" s="52">
        <v>5750</v>
      </c>
      <c r="G135" s="48"/>
      <c r="H135" s="48"/>
    </row>
    <row r="136" spans="1:8" ht="48" thickBot="1">
      <c r="C136" s="48" t="s">
        <v>896</v>
      </c>
      <c r="D136" s="56">
        <v>2</v>
      </c>
      <c r="E136" s="56">
        <v>2</v>
      </c>
      <c r="F136" s="52">
        <v>13500</v>
      </c>
      <c r="G136" s="48"/>
      <c r="H136" s="48"/>
    </row>
    <row r="137" spans="1:8" ht="48" thickBot="1">
      <c r="C137" s="48" t="s">
        <v>897</v>
      </c>
      <c r="D137" s="56">
        <v>4</v>
      </c>
      <c r="E137" s="56">
        <v>4</v>
      </c>
      <c r="F137" s="52">
        <v>27500</v>
      </c>
      <c r="G137" s="48"/>
      <c r="H137" s="48"/>
    </row>
    <row r="138" spans="1:8" ht="48" thickBot="1">
      <c r="C138" s="48" t="s">
        <v>898</v>
      </c>
      <c r="D138" s="56">
        <v>4</v>
      </c>
      <c r="E138" s="56">
        <v>4</v>
      </c>
      <c r="F138" s="52">
        <v>32000</v>
      </c>
      <c r="G138" s="48"/>
      <c r="H138" s="48"/>
    </row>
    <row r="139" spans="1:8" ht="32.25" thickBot="1">
      <c r="C139" s="48" t="s">
        <v>899</v>
      </c>
      <c r="D139" s="56">
        <v>2</v>
      </c>
      <c r="E139" s="56">
        <v>2</v>
      </c>
      <c r="F139" s="52">
        <v>18000</v>
      </c>
      <c r="G139" s="48"/>
      <c r="H139" s="48"/>
    </row>
    <row r="140" spans="1:8" ht="48" thickBot="1">
      <c r="C140" s="48" t="s">
        <v>900</v>
      </c>
      <c r="D140" s="56">
        <v>4</v>
      </c>
      <c r="E140" s="56">
        <v>4</v>
      </c>
      <c r="F140" s="52">
        <v>12500</v>
      </c>
      <c r="G140" s="48"/>
      <c r="H140" s="48"/>
    </row>
    <row r="141" spans="1:8" ht="48" thickBot="1">
      <c r="C141" s="48" t="s">
        <v>901</v>
      </c>
      <c r="D141" s="56">
        <v>4</v>
      </c>
      <c r="E141" s="56">
        <v>4</v>
      </c>
      <c r="F141" s="52">
        <v>4250</v>
      </c>
      <c r="G141" s="48"/>
      <c r="H141" s="48"/>
    </row>
    <row r="142" spans="1:8" ht="33.75" customHeight="1"/>
    <row r="143" spans="1:8" ht="33.75" customHeight="1"/>
    <row r="144" spans="1:8" ht="33.75" customHeight="1"/>
    <row r="145" ht="33.75" customHeight="1"/>
    <row r="146" ht="33.75" customHeight="1"/>
    <row r="147" ht="33.75" customHeight="1"/>
    <row r="148" ht="33.75" customHeight="1"/>
    <row r="149" ht="33.75" customHeight="1"/>
    <row r="150" ht="33.75" customHeight="1"/>
    <row r="151" ht="33.75" customHeight="1"/>
    <row r="152" ht="33.75" customHeight="1"/>
    <row r="153" ht="33.75" customHeight="1"/>
    <row r="154" ht="33.75" customHeight="1"/>
    <row r="155" ht="33.75" customHeight="1"/>
    <row r="156" ht="33.75" customHeight="1"/>
    <row r="157" ht="33.75" customHeight="1"/>
    <row r="158" ht="33.75" customHeight="1"/>
    <row r="159" ht="33.75" customHeight="1"/>
    <row r="160" ht="33.75" customHeight="1"/>
    <row r="161" ht="33.75" customHeight="1"/>
    <row r="162" ht="33.75" customHeight="1"/>
    <row r="163" ht="33.75" customHeight="1"/>
    <row r="164" ht="33.75" customHeight="1"/>
    <row r="165" ht="33.75" customHeight="1"/>
    <row r="166" ht="33.75" customHeight="1"/>
    <row r="167" ht="33.75" customHeight="1"/>
    <row r="168" ht="33.75" customHeight="1"/>
    <row r="169" ht="33.75" customHeight="1"/>
    <row r="170" ht="33.75" customHeight="1"/>
    <row r="171" ht="33.75" customHeight="1"/>
    <row r="172" ht="33.75" customHeight="1"/>
  </sheetData>
  <mergeCells count="6">
    <mergeCell ref="F93:F94"/>
    <mergeCell ref="A93:A94"/>
    <mergeCell ref="B93:B94"/>
    <mergeCell ref="C93:C94"/>
    <mergeCell ref="D93:D94"/>
    <mergeCell ref="E93:E94"/>
  </mergeCells>
  <pageMargins left="0.75" right="0.75" top="1" bottom="1" header="0.5" footer="0.5"/>
  <pageSetup paperSize="9" orientation="portrait" verticalDpi="4294967294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8"/>
  <sheetViews>
    <sheetView topLeftCell="A73" workbookViewId="0">
      <selection activeCell="A2" sqref="A2:F4"/>
    </sheetView>
  </sheetViews>
  <sheetFormatPr defaultColWidth="11.5703125" defaultRowHeight="12.75"/>
  <cols>
    <col min="1" max="1" width="15" style="2" customWidth="1"/>
    <col min="2" max="2" width="15.140625" style="2" customWidth="1"/>
    <col min="3" max="3" width="9.140625" style="2" customWidth="1"/>
    <col min="4" max="5" width="11.5703125" style="2"/>
    <col min="6" max="6" width="34.85546875" style="2" customWidth="1"/>
    <col min="7" max="256" width="11.5703125" style="2"/>
    <col min="257" max="257" width="15" style="2" customWidth="1"/>
    <col min="258" max="258" width="15.140625" style="2" customWidth="1"/>
    <col min="259" max="259" width="9.140625" style="2" customWidth="1"/>
    <col min="260" max="261" width="11.5703125" style="2"/>
    <col min="262" max="262" width="34.85546875" style="2" customWidth="1"/>
    <col min="263" max="512" width="11.5703125" style="2"/>
    <col min="513" max="513" width="15" style="2" customWidth="1"/>
    <col min="514" max="514" width="15.140625" style="2" customWidth="1"/>
    <col min="515" max="515" width="9.140625" style="2" customWidth="1"/>
    <col min="516" max="517" width="11.5703125" style="2"/>
    <col min="518" max="518" width="34.85546875" style="2" customWidth="1"/>
    <col min="519" max="768" width="11.5703125" style="2"/>
    <col min="769" max="769" width="15" style="2" customWidth="1"/>
    <col min="770" max="770" width="15.140625" style="2" customWidth="1"/>
    <col min="771" max="771" width="9.140625" style="2" customWidth="1"/>
    <col min="772" max="773" width="11.5703125" style="2"/>
    <col min="774" max="774" width="34.85546875" style="2" customWidth="1"/>
    <col min="775" max="1024" width="11.5703125" style="2"/>
    <col min="1025" max="1025" width="15" style="2" customWidth="1"/>
    <col min="1026" max="1026" width="15.140625" style="2" customWidth="1"/>
    <col min="1027" max="1027" width="9.140625" style="2" customWidth="1"/>
    <col min="1028" max="1029" width="11.5703125" style="2"/>
    <col min="1030" max="1030" width="34.85546875" style="2" customWidth="1"/>
    <col min="1031" max="1280" width="11.5703125" style="2"/>
    <col min="1281" max="1281" width="15" style="2" customWidth="1"/>
    <col min="1282" max="1282" width="15.140625" style="2" customWidth="1"/>
    <col min="1283" max="1283" width="9.140625" style="2" customWidth="1"/>
    <col min="1284" max="1285" width="11.5703125" style="2"/>
    <col min="1286" max="1286" width="34.85546875" style="2" customWidth="1"/>
    <col min="1287" max="1536" width="11.5703125" style="2"/>
    <col min="1537" max="1537" width="15" style="2" customWidth="1"/>
    <col min="1538" max="1538" width="15.140625" style="2" customWidth="1"/>
    <col min="1539" max="1539" width="9.140625" style="2" customWidth="1"/>
    <col min="1540" max="1541" width="11.5703125" style="2"/>
    <col min="1542" max="1542" width="34.85546875" style="2" customWidth="1"/>
    <col min="1543" max="1792" width="11.5703125" style="2"/>
    <col min="1793" max="1793" width="15" style="2" customWidth="1"/>
    <col min="1794" max="1794" width="15.140625" style="2" customWidth="1"/>
    <col min="1795" max="1795" width="9.140625" style="2" customWidth="1"/>
    <col min="1796" max="1797" width="11.5703125" style="2"/>
    <col min="1798" max="1798" width="34.85546875" style="2" customWidth="1"/>
    <col min="1799" max="2048" width="11.5703125" style="2"/>
    <col min="2049" max="2049" width="15" style="2" customWidth="1"/>
    <col min="2050" max="2050" width="15.140625" style="2" customWidth="1"/>
    <col min="2051" max="2051" width="9.140625" style="2" customWidth="1"/>
    <col min="2052" max="2053" width="11.5703125" style="2"/>
    <col min="2054" max="2054" width="34.85546875" style="2" customWidth="1"/>
    <col min="2055" max="2304" width="11.5703125" style="2"/>
    <col min="2305" max="2305" width="15" style="2" customWidth="1"/>
    <col min="2306" max="2306" width="15.140625" style="2" customWidth="1"/>
    <col min="2307" max="2307" width="9.140625" style="2" customWidth="1"/>
    <col min="2308" max="2309" width="11.5703125" style="2"/>
    <col min="2310" max="2310" width="34.85546875" style="2" customWidth="1"/>
    <col min="2311" max="2560" width="11.5703125" style="2"/>
    <col min="2561" max="2561" width="15" style="2" customWidth="1"/>
    <col min="2562" max="2562" width="15.140625" style="2" customWidth="1"/>
    <col min="2563" max="2563" width="9.140625" style="2" customWidth="1"/>
    <col min="2564" max="2565" width="11.5703125" style="2"/>
    <col min="2566" max="2566" width="34.85546875" style="2" customWidth="1"/>
    <col min="2567" max="2816" width="11.5703125" style="2"/>
    <col min="2817" max="2817" width="15" style="2" customWidth="1"/>
    <col min="2818" max="2818" width="15.140625" style="2" customWidth="1"/>
    <col min="2819" max="2819" width="9.140625" style="2" customWidth="1"/>
    <col min="2820" max="2821" width="11.5703125" style="2"/>
    <col min="2822" max="2822" width="34.85546875" style="2" customWidth="1"/>
    <col min="2823" max="3072" width="11.5703125" style="2"/>
    <col min="3073" max="3073" width="15" style="2" customWidth="1"/>
    <col min="3074" max="3074" width="15.140625" style="2" customWidth="1"/>
    <col min="3075" max="3075" width="9.140625" style="2" customWidth="1"/>
    <col min="3076" max="3077" width="11.5703125" style="2"/>
    <col min="3078" max="3078" width="34.85546875" style="2" customWidth="1"/>
    <col min="3079" max="3328" width="11.5703125" style="2"/>
    <col min="3329" max="3329" width="15" style="2" customWidth="1"/>
    <col min="3330" max="3330" width="15.140625" style="2" customWidth="1"/>
    <col min="3331" max="3331" width="9.140625" style="2" customWidth="1"/>
    <col min="3332" max="3333" width="11.5703125" style="2"/>
    <col min="3334" max="3334" width="34.85546875" style="2" customWidth="1"/>
    <col min="3335" max="3584" width="11.5703125" style="2"/>
    <col min="3585" max="3585" width="15" style="2" customWidth="1"/>
    <col min="3586" max="3586" width="15.140625" style="2" customWidth="1"/>
    <col min="3587" max="3587" width="9.140625" style="2" customWidth="1"/>
    <col min="3588" max="3589" width="11.5703125" style="2"/>
    <col min="3590" max="3590" width="34.85546875" style="2" customWidth="1"/>
    <col min="3591" max="3840" width="11.5703125" style="2"/>
    <col min="3841" max="3841" width="15" style="2" customWidth="1"/>
    <col min="3842" max="3842" width="15.140625" style="2" customWidth="1"/>
    <col min="3843" max="3843" width="9.140625" style="2" customWidth="1"/>
    <col min="3844" max="3845" width="11.5703125" style="2"/>
    <col min="3846" max="3846" width="34.85546875" style="2" customWidth="1"/>
    <col min="3847" max="4096" width="11.5703125" style="2"/>
    <col min="4097" max="4097" width="15" style="2" customWidth="1"/>
    <col min="4098" max="4098" width="15.140625" style="2" customWidth="1"/>
    <col min="4099" max="4099" width="9.140625" style="2" customWidth="1"/>
    <col min="4100" max="4101" width="11.5703125" style="2"/>
    <col min="4102" max="4102" width="34.85546875" style="2" customWidth="1"/>
    <col min="4103" max="4352" width="11.5703125" style="2"/>
    <col min="4353" max="4353" width="15" style="2" customWidth="1"/>
    <col min="4354" max="4354" width="15.140625" style="2" customWidth="1"/>
    <col min="4355" max="4355" width="9.140625" style="2" customWidth="1"/>
    <col min="4356" max="4357" width="11.5703125" style="2"/>
    <col min="4358" max="4358" width="34.85546875" style="2" customWidth="1"/>
    <col min="4359" max="4608" width="11.5703125" style="2"/>
    <col min="4609" max="4609" width="15" style="2" customWidth="1"/>
    <col min="4610" max="4610" width="15.140625" style="2" customWidth="1"/>
    <col min="4611" max="4611" width="9.140625" style="2" customWidth="1"/>
    <col min="4612" max="4613" width="11.5703125" style="2"/>
    <col min="4614" max="4614" width="34.85546875" style="2" customWidth="1"/>
    <col min="4615" max="4864" width="11.5703125" style="2"/>
    <col min="4865" max="4865" width="15" style="2" customWidth="1"/>
    <col min="4866" max="4866" width="15.140625" style="2" customWidth="1"/>
    <col min="4867" max="4867" width="9.140625" style="2" customWidth="1"/>
    <col min="4868" max="4869" width="11.5703125" style="2"/>
    <col min="4870" max="4870" width="34.85546875" style="2" customWidth="1"/>
    <col min="4871" max="5120" width="11.5703125" style="2"/>
    <col min="5121" max="5121" width="15" style="2" customWidth="1"/>
    <col min="5122" max="5122" width="15.140625" style="2" customWidth="1"/>
    <col min="5123" max="5123" width="9.140625" style="2" customWidth="1"/>
    <col min="5124" max="5125" width="11.5703125" style="2"/>
    <col min="5126" max="5126" width="34.85546875" style="2" customWidth="1"/>
    <col min="5127" max="5376" width="11.5703125" style="2"/>
    <col min="5377" max="5377" width="15" style="2" customWidth="1"/>
    <col min="5378" max="5378" width="15.140625" style="2" customWidth="1"/>
    <col min="5379" max="5379" width="9.140625" style="2" customWidth="1"/>
    <col min="5380" max="5381" width="11.5703125" style="2"/>
    <col min="5382" max="5382" width="34.85546875" style="2" customWidth="1"/>
    <col min="5383" max="5632" width="11.5703125" style="2"/>
    <col min="5633" max="5633" width="15" style="2" customWidth="1"/>
    <col min="5634" max="5634" width="15.140625" style="2" customWidth="1"/>
    <col min="5635" max="5635" width="9.140625" style="2" customWidth="1"/>
    <col min="5636" max="5637" width="11.5703125" style="2"/>
    <col min="5638" max="5638" width="34.85546875" style="2" customWidth="1"/>
    <col min="5639" max="5888" width="11.5703125" style="2"/>
    <col min="5889" max="5889" width="15" style="2" customWidth="1"/>
    <col min="5890" max="5890" width="15.140625" style="2" customWidth="1"/>
    <col min="5891" max="5891" width="9.140625" style="2" customWidth="1"/>
    <col min="5892" max="5893" width="11.5703125" style="2"/>
    <col min="5894" max="5894" width="34.85546875" style="2" customWidth="1"/>
    <col min="5895" max="6144" width="11.5703125" style="2"/>
    <col min="6145" max="6145" width="15" style="2" customWidth="1"/>
    <col min="6146" max="6146" width="15.140625" style="2" customWidth="1"/>
    <col min="6147" max="6147" width="9.140625" style="2" customWidth="1"/>
    <col min="6148" max="6149" width="11.5703125" style="2"/>
    <col min="6150" max="6150" width="34.85546875" style="2" customWidth="1"/>
    <col min="6151" max="6400" width="11.5703125" style="2"/>
    <col min="6401" max="6401" width="15" style="2" customWidth="1"/>
    <col min="6402" max="6402" width="15.140625" style="2" customWidth="1"/>
    <col min="6403" max="6403" width="9.140625" style="2" customWidth="1"/>
    <col min="6404" max="6405" width="11.5703125" style="2"/>
    <col min="6406" max="6406" width="34.85546875" style="2" customWidth="1"/>
    <col min="6407" max="6656" width="11.5703125" style="2"/>
    <col min="6657" max="6657" width="15" style="2" customWidth="1"/>
    <col min="6658" max="6658" width="15.140625" style="2" customWidth="1"/>
    <col min="6659" max="6659" width="9.140625" style="2" customWidth="1"/>
    <col min="6660" max="6661" width="11.5703125" style="2"/>
    <col min="6662" max="6662" width="34.85546875" style="2" customWidth="1"/>
    <col min="6663" max="6912" width="11.5703125" style="2"/>
    <col min="6913" max="6913" width="15" style="2" customWidth="1"/>
    <col min="6914" max="6914" width="15.140625" style="2" customWidth="1"/>
    <col min="6915" max="6915" width="9.140625" style="2" customWidth="1"/>
    <col min="6916" max="6917" width="11.5703125" style="2"/>
    <col min="6918" max="6918" width="34.85546875" style="2" customWidth="1"/>
    <col min="6919" max="7168" width="11.5703125" style="2"/>
    <col min="7169" max="7169" width="15" style="2" customWidth="1"/>
    <col min="7170" max="7170" width="15.140625" style="2" customWidth="1"/>
    <col min="7171" max="7171" width="9.140625" style="2" customWidth="1"/>
    <col min="7172" max="7173" width="11.5703125" style="2"/>
    <col min="7174" max="7174" width="34.85546875" style="2" customWidth="1"/>
    <col min="7175" max="7424" width="11.5703125" style="2"/>
    <col min="7425" max="7425" width="15" style="2" customWidth="1"/>
    <col min="7426" max="7426" width="15.140625" style="2" customWidth="1"/>
    <col min="7427" max="7427" width="9.140625" style="2" customWidth="1"/>
    <col min="7428" max="7429" width="11.5703125" style="2"/>
    <col min="7430" max="7430" width="34.85546875" style="2" customWidth="1"/>
    <col min="7431" max="7680" width="11.5703125" style="2"/>
    <col min="7681" max="7681" width="15" style="2" customWidth="1"/>
    <col min="7682" max="7682" width="15.140625" style="2" customWidth="1"/>
    <col min="7683" max="7683" width="9.140625" style="2" customWidth="1"/>
    <col min="7684" max="7685" width="11.5703125" style="2"/>
    <col min="7686" max="7686" width="34.85546875" style="2" customWidth="1"/>
    <col min="7687" max="7936" width="11.5703125" style="2"/>
    <col min="7937" max="7937" width="15" style="2" customWidth="1"/>
    <col min="7938" max="7938" width="15.140625" style="2" customWidth="1"/>
    <col min="7939" max="7939" width="9.140625" style="2" customWidth="1"/>
    <col min="7940" max="7941" width="11.5703125" style="2"/>
    <col min="7942" max="7942" width="34.85546875" style="2" customWidth="1"/>
    <col min="7943" max="8192" width="11.5703125" style="2"/>
    <col min="8193" max="8193" width="15" style="2" customWidth="1"/>
    <col min="8194" max="8194" width="15.140625" style="2" customWidth="1"/>
    <col min="8195" max="8195" width="9.140625" style="2" customWidth="1"/>
    <col min="8196" max="8197" width="11.5703125" style="2"/>
    <col min="8198" max="8198" width="34.85546875" style="2" customWidth="1"/>
    <col min="8199" max="8448" width="11.5703125" style="2"/>
    <col min="8449" max="8449" width="15" style="2" customWidth="1"/>
    <col min="8450" max="8450" width="15.140625" style="2" customWidth="1"/>
    <col min="8451" max="8451" width="9.140625" style="2" customWidth="1"/>
    <col min="8452" max="8453" width="11.5703125" style="2"/>
    <col min="8454" max="8454" width="34.85546875" style="2" customWidth="1"/>
    <col min="8455" max="8704" width="11.5703125" style="2"/>
    <col min="8705" max="8705" width="15" style="2" customWidth="1"/>
    <col min="8706" max="8706" width="15.140625" style="2" customWidth="1"/>
    <col min="8707" max="8707" width="9.140625" style="2" customWidth="1"/>
    <col min="8708" max="8709" width="11.5703125" style="2"/>
    <col min="8710" max="8710" width="34.85546875" style="2" customWidth="1"/>
    <col min="8711" max="8960" width="11.5703125" style="2"/>
    <col min="8961" max="8961" width="15" style="2" customWidth="1"/>
    <col min="8962" max="8962" width="15.140625" style="2" customWidth="1"/>
    <col min="8963" max="8963" width="9.140625" style="2" customWidth="1"/>
    <col min="8964" max="8965" width="11.5703125" style="2"/>
    <col min="8966" max="8966" width="34.85546875" style="2" customWidth="1"/>
    <col min="8967" max="9216" width="11.5703125" style="2"/>
    <col min="9217" max="9217" width="15" style="2" customWidth="1"/>
    <col min="9218" max="9218" width="15.140625" style="2" customWidth="1"/>
    <col min="9219" max="9219" width="9.140625" style="2" customWidth="1"/>
    <col min="9220" max="9221" width="11.5703125" style="2"/>
    <col min="9222" max="9222" width="34.85546875" style="2" customWidth="1"/>
    <col min="9223" max="9472" width="11.5703125" style="2"/>
    <col min="9473" max="9473" width="15" style="2" customWidth="1"/>
    <col min="9474" max="9474" width="15.140625" style="2" customWidth="1"/>
    <col min="9475" max="9475" width="9.140625" style="2" customWidth="1"/>
    <col min="9476" max="9477" width="11.5703125" style="2"/>
    <col min="9478" max="9478" width="34.85546875" style="2" customWidth="1"/>
    <col min="9479" max="9728" width="11.5703125" style="2"/>
    <col min="9729" max="9729" width="15" style="2" customWidth="1"/>
    <col min="9730" max="9730" width="15.140625" style="2" customWidth="1"/>
    <col min="9731" max="9731" width="9.140625" style="2" customWidth="1"/>
    <col min="9732" max="9733" width="11.5703125" style="2"/>
    <col min="9734" max="9734" width="34.85546875" style="2" customWidth="1"/>
    <col min="9735" max="9984" width="11.5703125" style="2"/>
    <col min="9985" max="9985" width="15" style="2" customWidth="1"/>
    <col min="9986" max="9986" width="15.140625" style="2" customWidth="1"/>
    <col min="9987" max="9987" width="9.140625" style="2" customWidth="1"/>
    <col min="9988" max="9989" width="11.5703125" style="2"/>
    <col min="9990" max="9990" width="34.85546875" style="2" customWidth="1"/>
    <col min="9991" max="10240" width="11.5703125" style="2"/>
    <col min="10241" max="10241" width="15" style="2" customWidth="1"/>
    <col min="10242" max="10242" width="15.140625" style="2" customWidth="1"/>
    <col min="10243" max="10243" width="9.140625" style="2" customWidth="1"/>
    <col min="10244" max="10245" width="11.5703125" style="2"/>
    <col min="10246" max="10246" width="34.85546875" style="2" customWidth="1"/>
    <col min="10247" max="10496" width="11.5703125" style="2"/>
    <col min="10497" max="10497" width="15" style="2" customWidth="1"/>
    <col min="10498" max="10498" width="15.140625" style="2" customWidth="1"/>
    <col min="10499" max="10499" width="9.140625" style="2" customWidth="1"/>
    <col min="10500" max="10501" width="11.5703125" style="2"/>
    <col min="10502" max="10502" width="34.85546875" style="2" customWidth="1"/>
    <col min="10503" max="10752" width="11.5703125" style="2"/>
    <col min="10753" max="10753" width="15" style="2" customWidth="1"/>
    <col min="10754" max="10754" width="15.140625" style="2" customWidth="1"/>
    <col min="10755" max="10755" width="9.140625" style="2" customWidth="1"/>
    <col min="10756" max="10757" width="11.5703125" style="2"/>
    <col min="10758" max="10758" width="34.85546875" style="2" customWidth="1"/>
    <col min="10759" max="11008" width="11.5703125" style="2"/>
    <col min="11009" max="11009" width="15" style="2" customWidth="1"/>
    <col min="11010" max="11010" width="15.140625" style="2" customWidth="1"/>
    <col min="11011" max="11011" width="9.140625" style="2" customWidth="1"/>
    <col min="11012" max="11013" width="11.5703125" style="2"/>
    <col min="11014" max="11014" width="34.85546875" style="2" customWidth="1"/>
    <col min="11015" max="11264" width="11.5703125" style="2"/>
    <col min="11265" max="11265" width="15" style="2" customWidth="1"/>
    <col min="11266" max="11266" width="15.140625" style="2" customWidth="1"/>
    <col min="11267" max="11267" width="9.140625" style="2" customWidth="1"/>
    <col min="11268" max="11269" width="11.5703125" style="2"/>
    <col min="11270" max="11270" width="34.85546875" style="2" customWidth="1"/>
    <col min="11271" max="11520" width="11.5703125" style="2"/>
    <col min="11521" max="11521" width="15" style="2" customWidth="1"/>
    <col min="11522" max="11522" width="15.140625" style="2" customWidth="1"/>
    <col min="11523" max="11523" width="9.140625" style="2" customWidth="1"/>
    <col min="11524" max="11525" width="11.5703125" style="2"/>
    <col min="11526" max="11526" width="34.85546875" style="2" customWidth="1"/>
    <col min="11527" max="11776" width="11.5703125" style="2"/>
    <col min="11777" max="11777" width="15" style="2" customWidth="1"/>
    <col min="11778" max="11778" width="15.140625" style="2" customWidth="1"/>
    <col min="11779" max="11779" width="9.140625" style="2" customWidth="1"/>
    <col min="11780" max="11781" width="11.5703125" style="2"/>
    <col min="11782" max="11782" width="34.85546875" style="2" customWidth="1"/>
    <col min="11783" max="12032" width="11.5703125" style="2"/>
    <col min="12033" max="12033" width="15" style="2" customWidth="1"/>
    <col min="12034" max="12034" width="15.140625" style="2" customWidth="1"/>
    <col min="12035" max="12035" width="9.140625" style="2" customWidth="1"/>
    <col min="12036" max="12037" width="11.5703125" style="2"/>
    <col min="12038" max="12038" width="34.85546875" style="2" customWidth="1"/>
    <col min="12039" max="12288" width="11.5703125" style="2"/>
    <col min="12289" max="12289" width="15" style="2" customWidth="1"/>
    <col min="12290" max="12290" width="15.140625" style="2" customWidth="1"/>
    <col min="12291" max="12291" width="9.140625" style="2" customWidth="1"/>
    <col min="12292" max="12293" width="11.5703125" style="2"/>
    <col min="12294" max="12294" width="34.85546875" style="2" customWidth="1"/>
    <col min="12295" max="12544" width="11.5703125" style="2"/>
    <col min="12545" max="12545" width="15" style="2" customWidth="1"/>
    <col min="12546" max="12546" width="15.140625" style="2" customWidth="1"/>
    <col min="12547" max="12547" width="9.140625" style="2" customWidth="1"/>
    <col min="12548" max="12549" width="11.5703125" style="2"/>
    <col min="12550" max="12550" width="34.85546875" style="2" customWidth="1"/>
    <col min="12551" max="12800" width="11.5703125" style="2"/>
    <col min="12801" max="12801" width="15" style="2" customWidth="1"/>
    <col min="12802" max="12802" width="15.140625" style="2" customWidth="1"/>
    <col min="12803" max="12803" width="9.140625" style="2" customWidth="1"/>
    <col min="12804" max="12805" width="11.5703125" style="2"/>
    <col min="12806" max="12806" width="34.85546875" style="2" customWidth="1"/>
    <col min="12807" max="13056" width="11.5703125" style="2"/>
    <col min="13057" max="13057" width="15" style="2" customWidth="1"/>
    <col min="13058" max="13058" width="15.140625" style="2" customWidth="1"/>
    <col min="13059" max="13059" width="9.140625" style="2" customWidth="1"/>
    <col min="13060" max="13061" width="11.5703125" style="2"/>
    <col min="13062" max="13062" width="34.85546875" style="2" customWidth="1"/>
    <col min="13063" max="13312" width="11.5703125" style="2"/>
    <col min="13313" max="13313" width="15" style="2" customWidth="1"/>
    <col min="13314" max="13314" width="15.140625" style="2" customWidth="1"/>
    <col min="13315" max="13315" width="9.140625" style="2" customWidth="1"/>
    <col min="13316" max="13317" width="11.5703125" style="2"/>
    <col min="13318" max="13318" width="34.85546875" style="2" customWidth="1"/>
    <col min="13319" max="13568" width="11.5703125" style="2"/>
    <col min="13569" max="13569" width="15" style="2" customWidth="1"/>
    <col min="13570" max="13570" width="15.140625" style="2" customWidth="1"/>
    <col min="13571" max="13571" width="9.140625" style="2" customWidth="1"/>
    <col min="13572" max="13573" width="11.5703125" style="2"/>
    <col min="13574" max="13574" width="34.85546875" style="2" customWidth="1"/>
    <col min="13575" max="13824" width="11.5703125" style="2"/>
    <col min="13825" max="13825" width="15" style="2" customWidth="1"/>
    <col min="13826" max="13826" width="15.140625" style="2" customWidth="1"/>
    <col min="13827" max="13827" width="9.140625" style="2" customWidth="1"/>
    <col min="13828" max="13829" width="11.5703125" style="2"/>
    <col min="13830" max="13830" width="34.85546875" style="2" customWidth="1"/>
    <col min="13831" max="14080" width="11.5703125" style="2"/>
    <col min="14081" max="14081" width="15" style="2" customWidth="1"/>
    <col min="14082" max="14082" width="15.140625" style="2" customWidth="1"/>
    <col min="14083" max="14083" width="9.140625" style="2" customWidth="1"/>
    <col min="14084" max="14085" width="11.5703125" style="2"/>
    <col min="14086" max="14086" width="34.85546875" style="2" customWidth="1"/>
    <col min="14087" max="14336" width="11.5703125" style="2"/>
    <col min="14337" max="14337" width="15" style="2" customWidth="1"/>
    <col min="14338" max="14338" width="15.140625" style="2" customWidth="1"/>
    <col min="14339" max="14339" width="9.140625" style="2" customWidth="1"/>
    <col min="14340" max="14341" width="11.5703125" style="2"/>
    <col min="14342" max="14342" width="34.85546875" style="2" customWidth="1"/>
    <col min="14343" max="14592" width="11.5703125" style="2"/>
    <col min="14593" max="14593" width="15" style="2" customWidth="1"/>
    <col min="14594" max="14594" width="15.140625" style="2" customWidth="1"/>
    <col min="14595" max="14595" width="9.140625" style="2" customWidth="1"/>
    <col min="14596" max="14597" width="11.5703125" style="2"/>
    <col min="14598" max="14598" width="34.85546875" style="2" customWidth="1"/>
    <col min="14599" max="14848" width="11.5703125" style="2"/>
    <col min="14849" max="14849" width="15" style="2" customWidth="1"/>
    <col min="14850" max="14850" width="15.140625" style="2" customWidth="1"/>
    <col min="14851" max="14851" width="9.140625" style="2" customWidth="1"/>
    <col min="14852" max="14853" width="11.5703125" style="2"/>
    <col min="14854" max="14854" width="34.85546875" style="2" customWidth="1"/>
    <col min="14855" max="15104" width="11.5703125" style="2"/>
    <col min="15105" max="15105" width="15" style="2" customWidth="1"/>
    <col min="15106" max="15106" width="15.140625" style="2" customWidth="1"/>
    <col min="15107" max="15107" width="9.140625" style="2" customWidth="1"/>
    <col min="15108" max="15109" width="11.5703125" style="2"/>
    <col min="15110" max="15110" width="34.85546875" style="2" customWidth="1"/>
    <col min="15111" max="15360" width="11.5703125" style="2"/>
    <col min="15361" max="15361" width="15" style="2" customWidth="1"/>
    <col min="15362" max="15362" width="15.140625" style="2" customWidth="1"/>
    <col min="15363" max="15363" width="9.140625" style="2" customWidth="1"/>
    <col min="15364" max="15365" width="11.5703125" style="2"/>
    <col min="15366" max="15366" width="34.85546875" style="2" customWidth="1"/>
    <col min="15367" max="15616" width="11.5703125" style="2"/>
    <col min="15617" max="15617" width="15" style="2" customWidth="1"/>
    <col min="15618" max="15618" width="15.140625" style="2" customWidth="1"/>
    <col min="15619" max="15619" width="9.140625" style="2" customWidth="1"/>
    <col min="15620" max="15621" width="11.5703125" style="2"/>
    <col min="15622" max="15622" width="34.85546875" style="2" customWidth="1"/>
    <col min="15623" max="15872" width="11.5703125" style="2"/>
    <col min="15873" max="15873" width="15" style="2" customWidth="1"/>
    <col min="15874" max="15874" width="15.140625" style="2" customWidth="1"/>
    <col min="15875" max="15875" width="9.140625" style="2" customWidth="1"/>
    <col min="15876" max="15877" width="11.5703125" style="2"/>
    <col min="15878" max="15878" width="34.85546875" style="2" customWidth="1"/>
    <col min="15879" max="16128" width="11.5703125" style="2"/>
    <col min="16129" max="16129" width="15" style="2" customWidth="1"/>
    <col min="16130" max="16130" width="15.140625" style="2" customWidth="1"/>
    <col min="16131" max="16131" width="9.140625" style="2" customWidth="1"/>
    <col min="16132" max="16133" width="11.5703125" style="2"/>
    <col min="16134" max="16134" width="34.85546875" style="2" customWidth="1"/>
    <col min="16135" max="16384" width="11.5703125" style="2"/>
  </cols>
  <sheetData>
    <row r="1" spans="1:6" ht="25.5" customHeight="1">
      <c r="A1" s="298" t="s">
        <v>294</v>
      </c>
      <c r="B1" s="298"/>
      <c r="C1" s="298"/>
      <c r="D1" s="298"/>
      <c r="E1" s="298"/>
      <c r="F1" s="298"/>
    </row>
    <row r="2" spans="1:6" s="209" customFormat="1" ht="12.95" customHeight="1">
      <c r="A2" s="292" t="s">
        <v>295</v>
      </c>
      <c r="B2" s="292"/>
      <c r="C2" s="292"/>
      <c r="D2" s="292"/>
      <c r="E2" s="292"/>
      <c r="F2" s="292"/>
    </row>
    <row r="3" spans="1:6" s="209" customFormat="1">
      <c r="A3" s="292"/>
      <c r="B3" s="292"/>
      <c r="C3" s="292"/>
      <c r="D3" s="292"/>
      <c r="E3" s="292"/>
      <c r="F3" s="292"/>
    </row>
    <row r="4" spans="1:6">
      <c r="A4" s="292"/>
      <c r="B4" s="292"/>
      <c r="C4" s="292"/>
      <c r="D4" s="292"/>
      <c r="E4" s="292"/>
      <c r="F4" s="292"/>
    </row>
    <row r="5" spans="1:6">
      <c r="A5" s="299" t="s">
        <v>296</v>
      </c>
      <c r="B5" s="299" t="s">
        <v>297</v>
      </c>
      <c r="C5" s="300" t="s">
        <v>298</v>
      </c>
      <c r="D5" s="300"/>
      <c r="E5" s="300"/>
      <c r="F5" s="299" t="s">
        <v>299</v>
      </c>
    </row>
    <row r="6" spans="1:6">
      <c r="A6" s="299"/>
      <c r="B6" s="299"/>
      <c r="C6" s="210" t="s">
        <v>300</v>
      </c>
      <c r="D6" s="210" t="s">
        <v>301</v>
      </c>
      <c r="E6" s="210" t="s">
        <v>302</v>
      </c>
      <c r="F6" s="299"/>
    </row>
    <row r="7" spans="1:6">
      <c r="A7" s="211" t="s">
        <v>303</v>
      </c>
      <c r="B7" s="212" t="s">
        <v>304</v>
      </c>
      <c r="C7" s="211"/>
      <c r="D7" s="211">
        <v>84</v>
      </c>
      <c r="E7" s="211">
        <v>82</v>
      </c>
      <c r="F7" s="211"/>
    </row>
    <row r="8" spans="1:6">
      <c r="A8" s="211"/>
      <c r="B8" s="212">
        <v>864</v>
      </c>
      <c r="C8" s="211"/>
      <c r="D8" s="211">
        <v>18</v>
      </c>
      <c r="E8" s="211">
        <v>59</v>
      </c>
      <c r="F8" s="211"/>
    </row>
    <row r="9" spans="1:6">
      <c r="A9" s="211"/>
      <c r="B9" s="212" t="s">
        <v>305</v>
      </c>
      <c r="C9" s="211">
        <v>1</v>
      </c>
      <c r="D9" s="211">
        <v>94</v>
      </c>
      <c r="E9" s="211">
        <v>11</v>
      </c>
      <c r="F9" s="211"/>
    </row>
    <row r="10" spans="1:6">
      <c r="A10" s="211"/>
      <c r="B10" s="212">
        <v>1190</v>
      </c>
      <c r="C10" s="211"/>
      <c r="D10" s="211">
        <v>43</v>
      </c>
      <c r="E10" s="211">
        <v>47</v>
      </c>
      <c r="F10" s="211"/>
    </row>
    <row r="11" spans="1:6">
      <c r="A11" s="211"/>
      <c r="B11" s="212" t="s">
        <v>306</v>
      </c>
      <c r="C11" s="211">
        <v>11</v>
      </c>
      <c r="D11" s="211">
        <v>63</v>
      </c>
      <c r="E11" s="211">
        <v>37</v>
      </c>
      <c r="F11" s="211" t="s">
        <v>307</v>
      </c>
    </row>
    <row r="12" spans="1:6">
      <c r="A12" s="211"/>
      <c r="B12" s="212" t="s">
        <v>308</v>
      </c>
      <c r="C12" s="211">
        <v>1</v>
      </c>
      <c r="D12" s="211">
        <v>29</v>
      </c>
      <c r="E12" s="211">
        <v>76</v>
      </c>
      <c r="F12" s="211" t="s">
        <v>307</v>
      </c>
    </row>
    <row r="13" spans="1:6">
      <c r="A13" s="211"/>
      <c r="B13" s="212" t="s">
        <v>309</v>
      </c>
      <c r="C13" s="211"/>
      <c r="D13" s="211">
        <v>30</v>
      </c>
      <c r="E13" s="211">
        <v>79</v>
      </c>
      <c r="F13" s="211" t="s">
        <v>307</v>
      </c>
    </row>
    <row r="14" spans="1:6">
      <c r="A14" s="211"/>
      <c r="B14" s="212" t="s">
        <v>310</v>
      </c>
      <c r="C14" s="211"/>
      <c r="D14" s="211">
        <v>28</v>
      </c>
      <c r="E14" s="211">
        <v>45</v>
      </c>
      <c r="F14" s="211" t="s">
        <v>307</v>
      </c>
    </row>
    <row r="15" spans="1:6">
      <c r="A15" s="211"/>
      <c r="B15" s="212" t="s">
        <v>311</v>
      </c>
      <c r="C15" s="211">
        <v>1</v>
      </c>
      <c r="D15" s="211">
        <v>96</v>
      </c>
      <c r="E15" s="211">
        <v>66</v>
      </c>
      <c r="F15" s="211"/>
    </row>
    <row r="16" spans="1:6">
      <c r="A16" s="211"/>
      <c r="B16" s="212" t="s">
        <v>311</v>
      </c>
      <c r="C16" s="211">
        <v>2</v>
      </c>
      <c r="D16" s="211">
        <v>73</v>
      </c>
      <c r="E16" s="211">
        <v>38</v>
      </c>
      <c r="F16" s="213" t="s">
        <v>312</v>
      </c>
    </row>
    <row r="17" spans="1:6">
      <c r="A17" s="211"/>
      <c r="B17" s="212">
        <v>2876</v>
      </c>
      <c r="C17" s="211"/>
      <c r="D17" s="211">
        <v>12</v>
      </c>
      <c r="E17" s="211">
        <v>26</v>
      </c>
      <c r="F17" s="211"/>
    </row>
    <row r="18" spans="1:6">
      <c r="A18" s="211"/>
      <c r="B18" s="212" t="s">
        <v>313</v>
      </c>
      <c r="C18" s="211">
        <v>2</v>
      </c>
      <c r="D18" s="211">
        <v>45</v>
      </c>
      <c r="E18" s="211">
        <v>45</v>
      </c>
      <c r="F18" s="211"/>
    </row>
    <row r="19" spans="1:6">
      <c r="A19" s="211"/>
      <c r="B19" s="212" t="s">
        <v>313</v>
      </c>
      <c r="C19" s="211">
        <v>9</v>
      </c>
      <c r="D19" s="211">
        <v>37</v>
      </c>
      <c r="E19" s="211">
        <v>78</v>
      </c>
      <c r="F19" s="211" t="s">
        <v>307</v>
      </c>
    </row>
    <row r="20" spans="1:6" ht="78" customHeight="1">
      <c r="A20" s="211"/>
      <c r="B20" s="212" t="s">
        <v>314</v>
      </c>
      <c r="C20" s="211">
        <v>7</v>
      </c>
      <c r="D20" s="211">
        <v>21</v>
      </c>
      <c r="E20" s="211">
        <v>35</v>
      </c>
      <c r="F20" s="214" t="s">
        <v>911</v>
      </c>
    </row>
    <row r="21" spans="1:6">
      <c r="A21" s="211"/>
      <c r="B21" s="212">
        <v>1961</v>
      </c>
      <c r="C21" s="211">
        <v>1</v>
      </c>
      <c r="D21" s="211">
        <v>79</v>
      </c>
      <c r="E21" s="211">
        <v>44</v>
      </c>
      <c r="F21" s="211"/>
    </row>
    <row r="22" spans="1:6">
      <c r="A22" s="211" t="s">
        <v>315</v>
      </c>
      <c r="B22" s="212" t="s">
        <v>316</v>
      </c>
      <c r="C22" s="211"/>
      <c r="D22" s="211">
        <v>12</v>
      </c>
      <c r="E22" s="211">
        <v>31</v>
      </c>
      <c r="F22" s="211"/>
    </row>
    <row r="23" spans="1:6">
      <c r="A23" s="211"/>
      <c r="B23" s="212" t="s">
        <v>317</v>
      </c>
      <c r="C23" s="211">
        <v>3</v>
      </c>
      <c r="D23" s="211">
        <v>89</v>
      </c>
      <c r="E23" s="211">
        <v>51</v>
      </c>
      <c r="F23" s="211"/>
    </row>
    <row r="24" spans="1:6">
      <c r="A24" s="211"/>
      <c r="B24" s="215" t="s">
        <v>318</v>
      </c>
      <c r="C24" s="211">
        <v>1</v>
      </c>
      <c r="D24" s="211">
        <v>76</v>
      </c>
      <c r="E24" s="211">
        <v>85</v>
      </c>
      <c r="F24" s="211"/>
    </row>
    <row r="25" spans="1:6">
      <c r="A25" s="211"/>
      <c r="B25" s="212">
        <v>3187</v>
      </c>
      <c r="C25" s="211"/>
      <c r="D25" s="211">
        <v>35</v>
      </c>
      <c r="E25" s="211">
        <v>82</v>
      </c>
      <c r="F25" s="211"/>
    </row>
    <row r="26" spans="1:6">
      <c r="A26" s="211"/>
      <c r="B26" s="212" t="s">
        <v>319</v>
      </c>
      <c r="C26" s="211"/>
      <c r="D26" s="211">
        <v>18</v>
      </c>
      <c r="E26" s="211">
        <v>74</v>
      </c>
      <c r="F26" s="211"/>
    </row>
    <row r="27" spans="1:6">
      <c r="A27" s="211"/>
      <c r="B27" s="212">
        <v>3921</v>
      </c>
      <c r="C27" s="211"/>
      <c r="D27" s="211">
        <v>6</v>
      </c>
      <c r="E27" s="211">
        <v>51</v>
      </c>
      <c r="F27" s="211"/>
    </row>
    <row r="28" spans="1:6">
      <c r="A28" s="211"/>
      <c r="B28" s="212" t="s">
        <v>320</v>
      </c>
      <c r="C28" s="211"/>
      <c r="D28" s="211">
        <v>39</v>
      </c>
      <c r="E28" s="211">
        <v>67</v>
      </c>
      <c r="F28" s="211"/>
    </row>
    <row r="29" spans="1:6">
      <c r="A29" s="211"/>
      <c r="B29" s="212" t="s">
        <v>321</v>
      </c>
      <c r="C29" s="211">
        <v>3</v>
      </c>
      <c r="D29" s="211">
        <v>25</v>
      </c>
      <c r="E29" s="211">
        <v>83</v>
      </c>
      <c r="F29" s="211"/>
    </row>
    <row r="30" spans="1:6">
      <c r="A30" s="211"/>
      <c r="B30" s="212" t="s">
        <v>322</v>
      </c>
      <c r="C30" s="211">
        <v>1</v>
      </c>
      <c r="D30" s="211">
        <v>18</v>
      </c>
      <c r="E30" s="211">
        <v>6</v>
      </c>
      <c r="F30" s="211"/>
    </row>
    <row r="31" spans="1:6">
      <c r="A31" s="211"/>
      <c r="B31" s="212">
        <v>3990</v>
      </c>
      <c r="C31" s="211"/>
      <c r="D31" s="211">
        <v>17</v>
      </c>
      <c r="E31" s="211">
        <v>23</v>
      </c>
      <c r="F31" s="211"/>
    </row>
    <row r="32" spans="1:6">
      <c r="A32" s="211"/>
      <c r="B32" s="212">
        <v>4215</v>
      </c>
      <c r="C32" s="211"/>
      <c r="D32" s="211">
        <v>72</v>
      </c>
      <c r="E32" s="211">
        <v>84</v>
      </c>
      <c r="F32" s="211"/>
    </row>
    <row r="33" spans="1:6">
      <c r="A33" s="211"/>
      <c r="B33" s="212" t="s">
        <v>323</v>
      </c>
      <c r="C33" s="211"/>
      <c r="D33" s="211">
        <v>19</v>
      </c>
      <c r="E33" s="211">
        <v>57</v>
      </c>
      <c r="F33" s="211"/>
    </row>
    <row r="34" spans="1:6">
      <c r="A34" s="211"/>
      <c r="B34" s="212" t="s">
        <v>324</v>
      </c>
      <c r="C34" s="211"/>
      <c r="D34" s="211">
        <v>7</v>
      </c>
      <c r="E34" s="211">
        <v>16</v>
      </c>
      <c r="F34" s="211"/>
    </row>
    <row r="35" spans="1:6">
      <c r="A35" s="211"/>
      <c r="B35" s="212" t="s">
        <v>325</v>
      </c>
      <c r="C35" s="211"/>
      <c r="D35" s="211">
        <v>33</v>
      </c>
      <c r="E35" s="211">
        <v>17</v>
      </c>
      <c r="F35" s="211"/>
    </row>
    <row r="36" spans="1:6">
      <c r="A36" s="211"/>
      <c r="B36" s="212">
        <v>3151</v>
      </c>
      <c r="C36" s="211">
        <v>4</v>
      </c>
      <c r="D36" s="211">
        <v>24</v>
      </c>
      <c r="E36" s="211">
        <v>23</v>
      </c>
      <c r="F36" s="211" t="s">
        <v>307</v>
      </c>
    </row>
    <row r="37" spans="1:6" ht="32.25" customHeight="1">
      <c r="A37" s="211"/>
      <c r="B37" s="212">
        <v>3492</v>
      </c>
      <c r="C37" s="211">
        <v>11</v>
      </c>
      <c r="D37" s="211">
        <v>17</v>
      </c>
      <c r="E37" s="211">
        <v>45</v>
      </c>
      <c r="F37" s="214" t="s">
        <v>485</v>
      </c>
    </row>
    <row r="38" spans="1:6">
      <c r="A38" s="211" t="s">
        <v>326</v>
      </c>
      <c r="B38" s="212">
        <v>100</v>
      </c>
      <c r="C38" s="216"/>
      <c r="D38" s="211">
        <v>2</v>
      </c>
      <c r="E38" s="211">
        <v>52</v>
      </c>
      <c r="F38" s="211"/>
    </row>
    <row r="39" spans="1:6" ht="118.5" customHeight="1">
      <c r="A39" s="211"/>
      <c r="B39" s="212" t="s">
        <v>327</v>
      </c>
      <c r="C39" s="217">
        <v>1</v>
      </c>
      <c r="D39" s="211">
        <v>54</v>
      </c>
      <c r="E39" s="211">
        <v>87</v>
      </c>
      <c r="F39" s="214" t="s">
        <v>912</v>
      </c>
    </row>
    <row r="40" spans="1:6" ht="10.5" customHeight="1">
      <c r="A40" s="211"/>
      <c r="B40" s="212">
        <v>500</v>
      </c>
      <c r="C40" s="216"/>
      <c r="D40" s="211">
        <v>5</v>
      </c>
      <c r="E40" s="211">
        <v>68</v>
      </c>
      <c r="F40" s="211"/>
    </row>
    <row r="41" spans="1:6" ht="10.5" customHeight="1">
      <c r="A41" s="211"/>
      <c r="B41" s="212" t="s">
        <v>328</v>
      </c>
      <c r="C41" s="218">
        <v>3</v>
      </c>
      <c r="D41" s="218">
        <v>83</v>
      </c>
      <c r="E41" s="218">
        <v>12</v>
      </c>
      <c r="F41" s="211"/>
    </row>
    <row r="42" spans="1:6" ht="10.5" customHeight="1">
      <c r="A42" s="211"/>
      <c r="B42" s="212">
        <v>1539</v>
      </c>
      <c r="C42" s="218"/>
      <c r="D42" s="218">
        <v>64</v>
      </c>
      <c r="E42" s="218">
        <v>82</v>
      </c>
      <c r="F42" s="211"/>
    </row>
    <row r="43" spans="1:6" ht="10.5" customHeight="1">
      <c r="A43" s="211"/>
      <c r="B43" s="212">
        <v>1540</v>
      </c>
      <c r="C43" s="218"/>
      <c r="D43" s="218">
        <v>6</v>
      </c>
      <c r="E43" s="218">
        <v>55</v>
      </c>
      <c r="F43" s="211"/>
    </row>
    <row r="44" spans="1:6" ht="12.95" customHeight="1">
      <c r="A44" s="292" t="s">
        <v>329</v>
      </c>
      <c r="B44" s="292"/>
      <c r="C44" s="292"/>
      <c r="D44" s="292"/>
      <c r="E44" s="292"/>
      <c r="F44" s="292"/>
    </row>
    <row r="45" spans="1:6">
      <c r="A45" s="292"/>
      <c r="B45" s="292"/>
      <c r="C45" s="292"/>
      <c r="D45" s="292"/>
      <c r="E45" s="292"/>
      <c r="F45" s="292"/>
    </row>
    <row r="46" spans="1:6" ht="8.25" customHeight="1">
      <c r="A46" s="292"/>
      <c r="B46" s="292"/>
      <c r="C46" s="292"/>
      <c r="D46" s="292"/>
      <c r="E46" s="292"/>
      <c r="F46" s="292"/>
    </row>
    <row r="47" spans="1:6">
      <c r="A47" s="293" t="s">
        <v>296</v>
      </c>
      <c r="B47" s="293" t="s">
        <v>297</v>
      </c>
      <c r="C47" s="293" t="s">
        <v>298</v>
      </c>
      <c r="D47" s="293"/>
      <c r="E47" s="293"/>
      <c r="F47" s="293" t="s">
        <v>299</v>
      </c>
    </row>
    <row r="48" spans="1:6">
      <c r="A48" s="293"/>
      <c r="B48" s="293"/>
      <c r="C48" s="219" t="s">
        <v>300</v>
      </c>
      <c r="D48" s="219" t="s">
        <v>301</v>
      </c>
      <c r="E48" s="219" t="s">
        <v>302</v>
      </c>
      <c r="F48" s="293"/>
    </row>
    <row r="49" spans="1:6" ht="10.5" customHeight="1">
      <c r="A49" s="294" t="s">
        <v>303</v>
      </c>
      <c r="B49" s="220" t="s">
        <v>330</v>
      </c>
      <c r="C49" s="221"/>
      <c r="D49" s="221">
        <v>66</v>
      </c>
      <c r="E49" s="221">
        <v>9</v>
      </c>
      <c r="F49" s="295" t="s">
        <v>913</v>
      </c>
    </row>
    <row r="50" spans="1:6" ht="10.5" customHeight="1">
      <c r="A50" s="294"/>
      <c r="B50" s="222" t="s">
        <v>331</v>
      </c>
      <c r="C50" s="223"/>
      <c r="D50" s="223">
        <v>11</v>
      </c>
      <c r="E50" s="223">
        <v>34</v>
      </c>
      <c r="F50" s="295"/>
    </row>
    <row r="51" spans="1:6" ht="10.5" customHeight="1">
      <c r="A51" s="294"/>
      <c r="B51" s="222" t="s">
        <v>332</v>
      </c>
      <c r="C51" s="223"/>
      <c r="D51" s="223">
        <v>11</v>
      </c>
      <c r="E51" s="223">
        <v>23</v>
      </c>
      <c r="F51" s="295"/>
    </row>
    <row r="52" spans="1:6" ht="10.5" customHeight="1">
      <c r="A52" s="294"/>
      <c r="B52" s="222" t="s">
        <v>333</v>
      </c>
      <c r="C52" s="223"/>
      <c r="D52" s="223">
        <v>11</v>
      </c>
      <c r="E52" s="223">
        <v>89</v>
      </c>
      <c r="F52" s="295"/>
    </row>
    <row r="53" spans="1:6" ht="10.5" customHeight="1">
      <c r="A53" s="294"/>
      <c r="B53" s="223" t="s">
        <v>334</v>
      </c>
      <c r="C53" s="223"/>
      <c r="D53" s="223">
        <v>10</v>
      </c>
      <c r="E53" s="223">
        <v>26</v>
      </c>
      <c r="F53" s="295"/>
    </row>
    <row r="54" spans="1:6" ht="10.5" customHeight="1">
      <c r="A54" s="294"/>
      <c r="B54" s="223" t="s">
        <v>335</v>
      </c>
      <c r="C54" s="223"/>
      <c r="D54" s="223">
        <v>9</v>
      </c>
      <c r="E54" s="223">
        <v>99</v>
      </c>
      <c r="F54" s="295"/>
    </row>
    <row r="55" spans="1:6" ht="10.5" customHeight="1">
      <c r="A55" s="294"/>
      <c r="B55" s="223" t="s">
        <v>336</v>
      </c>
      <c r="C55" s="223"/>
      <c r="D55" s="223">
        <v>9</v>
      </c>
      <c r="E55" s="223">
        <v>90</v>
      </c>
      <c r="F55" s="295"/>
    </row>
    <row r="56" spans="1:6" ht="10.5" customHeight="1">
      <c r="A56" s="294"/>
      <c r="B56" s="223" t="s">
        <v>337</v>
      </c>
      <c r="C56" s="223"/>
      <c r="D56" s="223">
        <v>9</v>
      </c>
      <c r="E56" s="223">
        <v>90</v>
      </c>
      <c r="F56" s="295"/>
    </row>
    <row r="57" spans="1:6" ht="10.5" customHeight="1">
      <c r="A57" s="294"/>
      <c r="B57" s="223" t="s">
        <v>338</v>
      </c>
      <c r="C57" s="223"/>
      <c r="D57" s="223">
        <v>9</v>
      </c>
      <c r="E57" s="223">
        <v>90</v>
      </c>
      <c r="F57" s="295"/>
    </row>
    <row r="58" spans="1:6" ht="10.5" customHeight="1">
      <c r="A58" s="294"/>
      <c r="B58" s="223" t="s">
        <v>339</v>
      </c>
      <c r="C58" s="223"/>
      <c r="D58" s="223">
        <v>9</v>
      </c>
      <c r="E58" s="223">
        <v>90</v>
      </c>
      <c r="F58" s="295"/>
    </row>
    <row r="59" spans="1:6" ht="10.5" customHeight="1">
      <c r="A59" s="294"/>
      <c r="B59" s="223" t="s">
        <v>340</v>
      </c>
      <c r="C59" s="223"/>
      <c r="D59" s="223">
        <v>9</v>
      </c>
      <c r="E59" s="223">
        <v>90</v>
      </c>
      <c r="F59" s="295"/>
    </row>
    <row r="60" spans="1:6" ht="10.5" customHeight="1">
      <c r="A60" s="294"/>
      <c r="B60" s="223" t="s">
        <v>341</v>
      </c>
      <c r="C60" s="223"/>
      <c r="D60" s="223">
        <v>9</v>
      </c>
      <c r="E60" s="223">
        <v>90</v>
      </c>
      <c r="F60" s="295"/>
    </row>
    <row r="61" spans="1:6" ht="10.5" customHeight="1">
      <c r="A61" s="294"/>
      <c r="B61" s="223" t="s">
        <v>342</v>
      </c>
      <c r="C61" s="223"/>
      <c r="D61" s="223">
        <v>9</v>
      </c>
      <c r="E61" s="223">
        <v>90</v>
      </c>
      <c r="F61" s="295"/>
    </row>
    <row r="62" spans="1:6" ht="10.5" customHeight="1">
      <c r="A62" s="294"/>
      <c r="B62" s="223" t="s">
        <v>343</v>
      </c>
      <c r="C62" s="223"/>
      <c r="D62" s="223">
        <v>11</v>
      </c>
      <c r="E62" s="223">
        <v>0</v>
      </c>
      <c r="F62" s="295"/>
    </row>
    <row r="63" spans="1:6" ht="10.5" customHeight="1">
      <c r="A63" s="294"/>
      <c r="B63" s="223" t="s">
        <v>344</v>
      </c>
      <c r="C63" s="223"/>
      <c r="D63" s="223">
        <v>10</v>
      </c>
      <c r="E63" s="223">
        <v>24</v>
      </c>
      <c r="F63" s="295"/>
    </row>
    <row r="64" spans="1:6" ht="10.5" customHeight="1">
      <c r="A64" s="294"/>
      <c r="B64" s="223" t="s">
        <v>345</v>
      </c>
      <c r="C64" s="223"/>
      <c r="D64" s="223">
        <v>10</v>
      </c>
      <c r="E64" s="223">
        <v>24</v>
      </c>
      <c r="F64" s="295"/>
    </row>
    <row r="65" spans="1:6" ht="10.5" customHeight="1">
      <c r="A65" s="294"/>
      <c r="B65" s="223" t="s">
        <v>346</v>
      </c>
      <c r="C65" s="223"/>
      <c r="D65" s="223">
        <v>11</v>
      </c>
      <c r="E65" s="223">
        <v>68</v>
      </c>
      <c r="F65" s="295"/>
    </row>
    <row r="66" spans="1:6" ht="10.5" customHeight="1">
      <c r="A66" s="294"/>
      <c r="B66" s="223" t="s">
        <v>347</v>
      </c>
      <c r="C66" s="223"/>
      <c r="D66" s="223">
        <v>35</v>
      </c>
      <c r="E66" s="223">
        <v>16</v>
      </c>
      <c r="F66" s="295"/>
    </row>
    <row r="67" spans="1:6" ht="10.5" customHeight="1">
      <c r="A67" s="294"/>
      <c r="B67" s="223" t="s">
        <v>348</v>
      </c>
      <c r="C67" s="223"/>
      <c r="D67" s="223">
        <v>18</v>
      </c>
      <c r="E67" s="223">
        <v>34</v>
      </c>
      <c r="F67" s="295"/>
    </row>
    <row r="68" spans="1:6" ht="10.5" customHeight="1">
      <c r="A68" s="294"/>
      <c r="B68" s="223" t="s">
        <v>349</v>
      </c>
      <c r="C68" s="223"/>
      <c r="D68" s="223">
        <v>16</v>
      </c>
      <c r="E68" s="223">
        <v>77</v>
      </c>
      <c r="F68" s="295"/>
    </row>
    <row r="69" spans="1:6" ht="10.5" customHeight="1">
      <c r="A69" s="294"/>
      <c r="B69" s="223" t="s">
        <v>350</v>
      </c>
      <c r="C69" s="223"/>
      <c r="D69" s="223">
        <v>17</v>
      </c>
      <c r="E69" s="223">
        <v>47</v>
      </c>
      <c r="F69" s="295"/>
    </row>
    <row r="70" spans="1:6" ht="10.5" customHeight="1">
      <c r="A70" s="294"/>
      <c r="B70" s="223" t="s">
        <v>351</v>
      </c>
      <c r="C70" s="223"/>
      <c r="D70" s="223">
        <v>17</v>
      </c>
      <c r="E70" s="223">
        <v>77</v>
      </c>
      <c r="F70" s="295"/>
    </row>
    <row r="71" spans="1:6" ht="10.5" customHeight="1">
      <c r="A71" s="294"/>
      <c r="B71" s="223" t="s">
        <v>352</v>
      </c>
      <c r="C71" s="223"/>
      <c r="D71" s="223">
        <v>18</v>
      </c>
      <c r="E71" s="223">
        <v>62</v>
      </c>
      <c r="F71" s="295"/>
    </row>
    <row r="72" spans="1:6" ht="10.5" customHeight="1">
      <c r="A72" s="294"/>
      <c r="B72" s="223" t="s">
        <v>353</v>
      </c>
      <c r="C72" s="223"/>
      <c r="D72" s="223">
        <v>18</v>
      </c>
      <c r="E72" s="223">
        <v>62</v>
      </c>
      <c r="F72" s="295"/>
    </row>
    <row r="73" spans="1:6" ht="10.5" customHeight="1">
      <c r="A73" s="294"/>
      <c r="B73" s="223" t="s">
        <v>354</v>
      </c>
      <c r="C73" s="223"/>
      <c r="D73" s="223">
        <v>18</v>
      </c>
      <c r="E73" s="223">
        <v>62</v>
      </c>
      <c r="F73" s="295"/>
    </row>
    <row r="74" spans="1:6" ht="10.5" customHeight="1">
      <c r="A74" s="294"/>
      <c r="B74" s="223" t="s">
        <v>355</v>
      </c>
      <c r="C74" s="223"/>
      <c r="D74" s="223">
        <v>18</v>
      </c>
      <c r="E74" s="223">
        <v>62</v>
      </c>
      <c r="F74" s="295"/>
    </row>
    <row r="75" spans="1:6" ht="10.5" customHeight="1">
      <c r="A75" s="294"/>
      <c r="B75" s="221" t="s">
        <v>356</v>
      </c>
      <c r="C75" s="221"/>
      <c r="D75" s="221">
        <v>19</v>
      </c>
      <c r="E75" s="221">
        <v>93</v>
      </c>
      <c r="F75" s="295"/>
    </row>
    <row r="76" spans="1:6" ht="10.5" customHeight="1">
      <c r="A76" s="294"/>
      <c r="B76" s="221" t="s">
        <v>357</v>
      </c>
      <c r="C76" s="221"/>
      <c r="D76" s="221">
        <v>11</v>
      </c>
      <c r="E76" s="221">
        <v>21</v>
      </c>
      <c r="F76" s="295"/>
    </row>
    <row r="77" spans="1:6" ht="10.5" customHeight="1">
      <c r="A77" s="294"/>
      <c r="B77" s="221" t="s">
        <v>358</v>
      </c>
      <c r="C77" s="221">
        <v>1</v>
      </c>
      <c r="D77" s="221">
        <v>73</v>
      </c>
      <c r="E77" s="221">
        <v>35</v>
      </c>
      <c r="F77" s="295"/>
    </row>
    <row r="78" spans="1:6" ht="10.5" customHeight="1">
      <c r="A78" s="294"/>
      <c r="B78" s="221" t="s">
        <v>359</v>
      </c>
      <c r="C78" s="221">
        <v>1</v>
      </c>
      <c r="D78" s="221">
        <v>92</v>
      </c>
      <c r="E78" s="221">
        <v>21</v>
      </c>
      <c r="F78" s="295"/>
    </row>
    <row r="79" spans="1:6" ht="10.5" customHeight="1">
      <c r="A79" s="294"/>
      <c r="B79" s="221" t="s">
        <v>360</v>
      </c>
      <c r="C79" s="221"/>
      <c r="D79" s="221">
        <v>5</v>
      </c>
      <c r="E79" s="221">
        <v>68</v>
      </c>
      <c r="F79" s="295"/>
    </row>
    <row r="80" spans="1:6" ht="10.5" customHeight="1">
      <c r="A80" s="294"/>
      <c r="B80" s="221" t="s">
        <v>361</v>
      </c>
      <c r="C80" s="221"/>
      <c r="D80" s="221">
        <v>2</v>
      </c>
      <c r="E80" s="221">
        <v>87</v>
      </c>
      <c r="F80" s="295"/>
    </row>
    <row r="81" spans="1:6" ht="10.5" customHeight="1">
      <c r="A81" s="294"/>
      <c r="B81" s="221" t="s">
        <v>362</v>
      </c>
      <c r="C81" s="221"/>
      <c r="D81" s="221">
        <v>11</v>
      </c>
      <c r="E81" s="221">
        <v>19</v>
      </c>
      <c r="F81" s="295"/>
    </row>
    <row r="82" spans="1:6" ht="10.5" customHeight="1">
      <c r="A82" s="294"/>
      <c r="B82" s="221" t="s">
        <v>363</v>
      </c>
      <c r="C82" s="221"/>
      <c r="D82" s="221">
        <v>75</v>
      </c>
      <c r="E82" s="221">
        <v>68</v>
      </c>
      <c r="F82" s="295"/>
    </row>
    <row r="83" spans="1:6" ht="10.5" customHeight="1">
      <c r="A83" s="294"/>
      <c r="B83" s="221" t="s">
        <v>364</v>
      </c>
      <c r="C83" s="221">
        <v>1</v>
      </c>
      <c r="D83" s="221">
        <v>33</v>
      </c>
      <c r="E83" s="221">
        <v>10</v>
      </c>
      <c r="F83" s="295"/>
    </row>
    <row r="84" spans="1:6" ht="39" customHeight="1">
      <c r="A84" s="224"/>
      <c r="B84" s="225" t="s">
        <v>364</v>
      </c>
      <c r="C84" s="224">
        <v>1</v>
      </c>
      <c r="D84" s="226">
        <v>36</v>
      </c>
      <c r="E84" s="226">
        <v>12</v>
      </c>
      <c r="F84" s="227" t="s">
        <v>365</v>
      </c>
    </row>
    <row r="85" spans="1:6" ht="20.25" customHeight="1">
      <c r="A85" s="228" t="s">
        <v>366</v>
      </c>
      <c r="B85" s="229"/>
      <c r="C85" s="230"/>
      <c r="D85" s="231"/>
      <c r="E85" s="231"/>
      <c r="F85" s="232"/>
    </row>
    <row r="86" spans="1:6" ht="39" customHeight="1">
      <c r="A86" s="233" t="s">
        <v>367</v>
      </c>
      <c r="B86" s="296" t="s">
        <v>368</v>
      </c>
      <c r="C86" s="296"/>
      <c r="D86" s="233" t="s">
        <v>369</v>
      </c>
      <c r="E86" s="233"/>
      <c r="F86" s="233"/>
    </row>
    <row r="87" spans="1:6" ht="24" customHeight="1">
      <c r="A87" s="233" t="s">
        <v>367</v>
      </c>
      <c r="B87" s="234" t="s">
        <v>370</v>
      </c>
      <c r="C87" s="233" t="s">
        <v>371</v>
      </c>
      <c r="D87" s="231"/>
      <c r="E87" s="231"/>
      <c r="F87" s="232"/>
    </row>
    <row r="88" spans="1:6">
      <c r="A88" s="235" t="s">
        <v>372</v>
      </c>
      <c r="B88" s="229"/>
      <c r="D88" s="231"/>
      <c r="E88" s="231"/>
    </row>
    <row r="89" spans="1:6" ht="12.75" customHeight="1">
      <c r="A89" s="2" t="s">
        <v>373</v>
      </c>
      <c r="B89" s="297" t="s">
        <v>374</v>
      </c>
      <c r="C89" s="297"/>
      <c r="D89" s="2" t="s">
        <v>375</v>
      </c>
    </row>
    <row r="90" spans="1:6" ht="12" customHeight="1">
      <c r="A90" s="2" t="s">
        <v>373</v>
      </c>
      <c r="B90" s="297" t="s">
        <v>376</v>
      </c>
      <c r="C90" s="297"/>
      <c r="D90" s="2" t="s">
        <v>377</v>
      </c>
    </row>
    <row r="92" spans="1:6">
      <c r="A92" s="236"/>
    </row>
    <row r="93" spans="1:6">
      <c r="A93" s="235" t="s">
        <v>914</v>
      </c>
      <c r="B93" s="229"/>
      <c r="D93" s="231"/>
      <c r="E93" s="231"/>
    </row>
    <row r="94" spans="1:6" ht="17.25" customHeight="1">
      <c r="A94" s="291" t="s">
        <v>915</v>
      </c>
      <c r="B94" s="291"/>
      <c r="C94" s="291"/>
      <c r="D94" s="291"/>
      <c r="E94" s="291"/>
      <c r="F94" s="291"/>
    </row>
    <row r="95" spans="1:6" ht="18.75" customHeight="1">
      <c r="A95" s="237" t="s">
        <v>916</v>
      </c>
      <c r="B95" s="229"/>
      <c r="D95" s="231"/>
      <c r="E95" s="231"/>
    </row>
    <row r="96" spans="1:6">
      <c r="A96" s="233" t="s">
        <v>917</v>
      </c>
      <c r="B96" s="296" t="s">
        <v>918</v>
      </c>
      <c r="C96" s="296"/>
      <c r="D96" s="233" t="s">
        <v>919</v>
      </c>
      <c r="E96" s="233"/>
      <c r="F96" s="233"/>
    </row>
    <row r="97" spans="1:6" ht="38.25">
      <c r="A97" s="233" t="s">
        <v>917</v>
      </c>
      <c r="B97" s="234" t="s">
        <v>920</v>
      </c>
      <c r="C97" s="233" t="s">
        <v>921</v>
      </c>
      <c r="D97" s="231"/>
      <c r="E97" s="231"/>
      <c r="F97" s="232"/>
    </row>
    <row r="98" spans="1:6">
      <c r="A98" s="291"/>
      <c r="B98" s="291"/>
      <c r="C98" s="291"/>
      <c r="D98" s="291"/>
      <c r="E98" s="291"/>
      <c r="F98" s="291"/>
    </row>
  </sheetData>
  <sheetProtection selectLockedCells="1" selectUnlockedCells="1"/>
  <mergeCells count="19">
    <mergeCell ref="A1:F1"/>
    <mergeCell ref="A2:F4"/>
    <mergeCell ref="A5:A6"/>
    <mergeCell ref="B5:B6"/>
    <mergeCell ref="C5:E5"/>
    <mergeCell ref="F5:F6"/>
    <mergeCell ref="A98:F98"/>
    <mergeCell ref="A44:F46"/>
    <mergeCell ref="A47:A48"/>
    <mergeCell ref="B47:B48"/>
    <mergeCell ref="C47:E47"/>
    <mergeCell ref="F47:F48"/>
    <mergeCell ref="A49:A83"/>
    <mergeCell ref="F49:F83"/>
    <mergeCell ref="B86:C86"/>
    <mergeCell ref="B89:C89"/>
    <mergeCell ref="B90:C90"/>
    <mergeCell ref="A94:F94"/>
    <mergeCell ref="B96:C96"/>
  </mergeCells>
  <pageMargins left="0.39370078740157483" right="0.39370078740157483" top="0.6692913385826772" bottom="0.6692913385826772" header="0.39370078740157483" footer="0.39370078740157483"/>
  <pageSetup paperSize="9" orientation="portrait" useFirstPageNumber="1" horizontalDpi="4294967294" verticalDpi="4294967294" r:id="rId1"/>
  <headerFooter alignWithMargins="0">
    <oddFooter>&amp;C&amp;"Times New Roman,Obično"&amp;12Stranica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225"/>
  <sheetViews>
    <sheetView topLeftCell="A135" workbookViewId="0">
      <selection activeCell="F221" sqref="F221"/>
    </sheetView>
  </sheetViews>
  <sheetFormatPr defaultRowHeight="12.75"/>
  <cols>
    <col min="1" max="1" width="56.140625" customWidth="1"/>
    <col min="2" max="2" width="12.85546875" bestFit="1" customWidth="1"/>
    <col min="3" max="3" width="9" bestFit="1" customWidth="1"/>
    <col min="4" max="4" width="11.7109375" bestFit="1" customWidth="1"/>
    <col min="5" max="6" width="10.7109375" bestFit="1" customWidth="1"/>
    <col min="11" max="11" width="11.28515625" bestFit="1" customWidth="1"/>
  </cols>
  <sheetData>
    <row r="1" spans="1:2" ht="36" customHeight="1">
      <c r="A1" s="60" t="s">
        <v>517</v>
      </c>
      <c r="B1" s="417">
        <v>46592.78</v>
      </c>
    </row>
    <row r="2" spans="1:2" ht="36" customHeight="1">
      <c r="A2" s="61" t="s">
        <v>518</v>
      </c>
      <c r="B2" s="418"/>
    </row>
    <row r="3" spans="1:2" ht="36" customHeight="1">
      <c r="A3" s="61" t="s">
        <v>519</v>
      </c>
      <c r="B3" s="418"/>
    </row>
    <row r="4" spans="1:2" ht="36" customHeight="1">
      <c r="A4" s="61" t="s">
        <v>520</v>
      </c>
      <c r="B4" s="418"/>
    </row>
    <row r="5" spans="1:2" ht="36" customHeight="1">
      <c r="A5" s="61" t="s">
        <v>521</v>
      </c>
      <c r="B5" s="418"/>
    </row>
    <row r="6" spans="1:2" ht="36" customHeight="1">
      <c r="A6" s="61" t="s">
        <v>522</v>
      </c>
      <c r="B6" s="418"/>
    </row>
    <row r="7" spans="1:2" ht="36" customHeight="1">
      <c r="A7" s="61" t="s">
        <v>523</v>
      </c>
      <c r="B7" s="418"/>
    </row>
    <row r="8" spans="1:2" ht="36" customHeight="1">
      <c r="A8" s="61" t="s">
        <v>524</v>
      </c>
      <c r="B8" s="418"/>
    </row>
    <row r="9" spans="1:2" ht="36" customHeight="1">
      <c r="A9" s="61" t="s">
        <v>525</v>
      </c>
      <c r="B9" s="418"/>
    </row>
    <row r="10" spans="1:2" ht="36" customHeight="1">
      <c r="A10" s="61" t="s">
        <v>526</v>
      </c>
      <c r="B10" s="418"/>
    </row>
    <row r="11" spans="1:2" ht="36" customHeight="1">
      <c r="A11" s="61" t="s">
        <v>527</v>
      </c>
      <c r="B11" s="418"/>
    </row>
    <row r="12" spans="1:2" ht="36" customHeight="1" thickBot="1">
      <c r="A12" s="62" t="s">
        <v>528</v>
      </c>
      <c r="B12" s="419"/>
    </row>
    <row r="13" spans="1:2" ht="36" customHeight="1">
      <c r="A13" s="60" t="s">
        <v>529</v>
      </c>
      <c r="B13" s="417">
        <v>15019.44</v>
      </c>
    </row>
    <row r="14" spans="1:2" ht="36" customHeight="1">
      <c r="A14" s="61" t="s">
        <v>530</v>
      </c>
      <c r="B14" s="418"/>
    </row>
    <row r="15" spans="1:2" ht="36" customHeight="1" thickBot="1">
      <c r="A15" s="62" t="s">
        <v>531</v>
      </c>
      <c r="B15" s="419"/>
    </row>
    <row r="16" spans="1:2" ht="36" customHeight="1" thickBot="1">
      <c r="A16" s="48" t="s">
        <v>532</v>
      </c>
      <c r="B16" s="52">
        <v>12796.5</v>
      </c>
    </row>
    <row r="17" spans="1:2" ht="36" customHeight="1" thickBot="1">
      <c r="A17" s="48" t="s">
        <v>533</v>
      </c>
      <c r="B17" s="57">
        <v>988.2</v>
      </c>
    </row>
    <row r="18" spans="1:2" ht="36" customHeight="1">
      <c r="A18" s="60" t="s">
        <v>534</v>
      </c>
      <c r="B18" s="417">
        <v>5489.88</v>
      </c>
    </row>
    <row r="19" spans="1:2" ht="36" customHeight="1">
      <c r="A19" s="61" t="s">
        <v>535</v>
      </c>
      <c r="B19" s="418"/>
    </row>
    <row r="20" spans="1:2" ht="36" customHeight="1">
      <c r="A20" s="61" t="s">
        <v>536</v>
      </c>
      <c r="B20" s="418"/>
    </row>
    <row r="21" spans="1:2" ht="36" customHeight="1">
      <c r="A21" s="61" t="s">
        <v>537</v>
      </c>
      <c r="B21" s="418"/>
    </row>
    <row r="22" spans="1:2" ht="36" customHeight="1">
      <c r="A22" s="61" t="s">
        <v>538</v>
      </c>
      <c r="B22" s="418"/>
    </row>
    <row r="23" spans="1:2" ht="36" customHeight="1">
      <c r="A23" s="61" t="s">
        <v>539</v>
      </c>
      <c r="B23" s="418"/>
    </row>
    <row r="24" spans="1:2" ht="36" customHeight="1">
      <c r="A24" s="61" t="s">
        <v>540</v>
      </c>
      <c r="B24" s="418"/>
    </row>
    <row r="25" spans="1:2" ht="36" customHeight="1">
      <c r="A25" s="61" t="s">
        <v>541</v>
      </c>
      <c r="B25" s="418"/>
    </row>
    <row r="26" spans="1:2" ht="36" customHeight="1">
      <c r="A26" s="61" t="s">
        <v>542</v>
      </c>
      <c r="B26" s="418"/>
    </row>
    <row r="27" spans="1:2" ht="36" customHeight="1" thickBot="1">
      <c r="A27" s="62" t="s">
        <v>543</v>
      </c>
      <c r="B27" s="419"/>
    </row>
    <row r="28" spans="1:2" ht="36" customHeight="1">
      <c r="A28" s="60" t="s">
        <v>544</v>
      </c>
      <c r="B28" s="417">
        <v>9853.75</v>
      </c>
    </row>
    <row r="29" spans="1:2" ht="36" customHeight="1">
      <c r="A29" s="61" t="s">
        <v>545</v>
      </c>
      <c r="B29" s="418"/>
    </row>
    <row r="30" spans="1:2" ht="36" customHeight="1">
      <c r="A30" s="61" t="s">
        <v>546</v>
      </c>
      <c r="B30" s="418"/>
    </row>
    <row r="31" spans="1:2" ht="36" customHeight="1">
      <c r="A31" s="61" t="s">
        <v>547</v>
      </c>
      <c r="B31" s="418"/>
    </row>
    <row r="32" spans="1:2" ht="36" customHeight="1">
      <c r="A32" s="61" t="s">
        <v>548</v>
      </c>
      <c r="B32" s="418"/>
    </row>
    <row r="33" spans="1:2" ht="36" customHeight="1">
      <c r="A33" s="61" t="s">
        <v>549</v>
      </c>
      <c r="B33" s="418"/>
    </row>
    <row r="34" spans="1:2" ht="36" customHeight="1">
      <c r="A34" s="61" t="s">
        <v>550</v>
      </c>
      <c r="B34" s="418"/>
    </row>
    <row r="35" spans="1:2" ht="36" customHeight="1">
      <c r="A35" s="61" t="s">
        <v>551</v>
      </c>
      <c r="B35" s="418"/>
    </row>
    <row r="36" spans="1:2" ht="36" customHeight="1" thickBot="1">
      <c r="A36" s="62" t="s">
        <v>552</v>
      </c>
      <c r="B36" s="419"/>
    </row>
    <row r="37" spans="1:2" ht="36" customHeight="1">
      <c r="A37" s="60" t="s">
        <v>553</v>
      </c>
      <c r="B37" s="417">
        <v>5021.25</v>
      </c>
    </row>
    <row r="38" spans="1:2" ht="36" customHeight="1">
      <c r="A38" s="61" t="s">
        <v>554</v>
      </c>
      <c r="B38" s="418"/>
    </row>
    <row r="39" spans="1:2" ht="36" customHeight="1">
      <c r="A39" s="61" t="s">
        <v>546</v>
      </c>
      <c r="B39" s="418"/>
    </row>
    <row r="40" spans="1:2" ht="36" customHeight="1">
      <c r="A40" s="61" t="s">
        <v>548</v>
      </c>
      <c r="B40" s="418"/>
    </row>
    <row r="41" spans="1:2" ht="36" customHeight="1">
      <c r="A41" s="61" t="s">
        <v>555</v>
      </c>
      <c r="B41" s="418"/>
    </row>
    <row r="42" spans="1:2" ht="36" customHeight="1">
      <c r="A42" s="61" t="s">
        <v>556</v>
      </c>
      <c r="B42" s="418"/>
    </row>
    <row r="43" spans="1:2" ht="36" customHeight="1">
      <c r="A43" s="61" t="s">
        <v>557</v>
      </c>
      <c r="B43" s="418"/>
    </row>
    <row r="44" spans="1:2" ht="36" customHeight="1">
      <c r="A44" s="61" t="s">
        <v>558</v>
      </c>
      <c r="B44" s="418"/>
    </row>
    <row r="45" spans="1:2" ht="36" customHeight="1">
      <c r="A45" s="61" t="s">
        <v>550</v>
      </c>
      <c r="B45" s="418"/>
    </row>
    <row r="46" spans="1:2" ht="36" customHeight="1" thickBot="1">
      <c r="A46" s="62" t="s">
        <v>551</v>
      </c>
      <c r="B46" s="419"/>
    </row>
    <row r="47" spans="1:2" ht="36" customHeight="1">
      <c r="A47" s="60" t="s">
        <v>559</v>
      </c>
      <c r="B47" s="417">
        <v>4288.75</v>
      </c>
    </row>
    <row r="48" spans="1:2" ht="36" customHeight="1" thickBot="1">
      <c r="A48" s="62" t="s">
        <v>560</v>
      </c>
      <c r="B48" s="419"/>
    </row>
    <row r="49" spans="1:9" ht="36" customHeight="1">
      <c r="A49" s="60" t="s">
        <v>561</v>
      </c>
      <c r="B49" s="417">
        <v>2368.75</v>
      </c>
    </row>
    <row r="50" spans="1:9" ht="36" customHeight="1">
      <c r="A50" s="61" t="s">
        <v>562</v>
      </c>
      <c r="B50" s="418"/>
    </row>
    <row r="51" spans="1:9" ht="36" customHeight="1" thickBot="1">
      <c r="A51" s="62" t="s">
        <v>563</v>
      </c>
      <c r="B51" s="419"/>
    </row>
    <row r="52" spans="1:9" ht="48" customHeight="1" thickBot="1">
      <c r="A52" s="63" t="s">
        <v>564</v>
      </c>
    </row>
    <row r="53" spans="1:9" ht="48" customHeight="1" thickBot="1">
      <c r="A53" s="64" t="s">
        <v>565</v>
      </c>
      <c r="B53" s="65" t="s">
        <v>566</v>
      </c>
      <c r="C53" s="65" t="s">
        <v>567</v>
      </c>
      <c r="D53" s="65" t="s">
        <v>568</v>
      </c>
      <c r="E53" s="66"/>
      <c r="F53" s="66"/>
      <c r="G53" s="66"/>
      <c r="H53" s="66"/>
      <c r="I53" s="66"/>
    </row>
    <row r="54" spans="1:9" ht="48" customHeight="1" thickBot="1">
      <c r="A54" s="67" t="s">
        <v>569</v>
      </c>
      <c r="B54" s="68">
        <v>2</v>
      </c>
      <c r="C54" s="69">
        <v>1262.68</v>
      </c>
      <c r="D54" s="69">
        <v>3156.7</v>
      </c>
      <c r="E54" s="66"/>
      <c r="F54" s="66"/>
      <c r="G54" s="66"/>
      <c r="H54" s="66"/>
      <c r="I54" s="66"/>
    </row>
    <row r="55" spans="1:9" ht="48" customHeight="1" thickBot="1">
      <c r="A55" s="67" t="s">
        <v>570</v>
      </c>
      <c r="B55" s="68">
        <v>1</v>
      </c>
      <c r="C55" s="69">
        <v>1298.28</v>
      </c>
      <c r="D55" s="69">
        <v>1622.85</v>
      </c>
      <c r="E55" s="66"/>
      <c r="F55" s="66"/>
      <c r="G55" s="66"/>
      <c r="H55" s="66"/>
      <c r="I55" s="66"/>
    </row>
    <row r="56" spans="1:9" ht="48" customHeight="1">
      <c r="A56" s="70" t="s">
        <v>571</v>
      </c>
      <c r="B56" s="420">
        <v>3</v>
      </c>
      <c r="C56" s="420">
        <v>491.97</v>
      </c>
      <c r="D56" s="422">
        <v>1844.89</v>
      </c>
      <c r="E56" s="66"/>
      <c r="F56" s="66"/>
      <c r="G56" s="66"/>
      <c r="H56" s="66"/>
      <c r="I56" s="66"/>
    </row>
    <row r="57" spans="1:9" ht="48" customHeight="1" thickBot="1">
      <c r="A57" s="67" t="s">
        <v>572</v>
      </c>
      <c r="B57" s="421"/>
      <c r="C57" s="421"/>
      <c r="D57" s="423"/>
      <c r="E57" s="66"/>
      <c r="F57" s="66"/>
      <c r="G57" s="66"/>
      <c r="H57" s="66"/>
      <c r="I57" s="66"/>
    </row>
    <row r="58" spans="1:9" ht="48" customHeight="1" thickBot="1">
      <c r="A58" s="67" t="s">
        <v>573</v>
      </c>
      <c r="B58" s="68">
        <v>1</v>
      </c>
      <c r="C58" s="69">
        <v>4142</v>
      </c>
      <c r="D58" s="69">
        <v>5177.5</v>
      </c>
      <c r="E58" s="66"/>
      <c r="F58" s="66"/>
      <c r="G58" s="66"/>
      <c r="H58" s="66"/>
      <c r="I58" s="66"/>
    </row>
    <row r="59" spans="1:9" ht="48" customHeight="1" thickBot="1">
      <c r="A59" s="67"/>
      <c r="B59" s="68"/>
      <c r="C59" s="68"/>
      <c r="D59" s="71">
        <v>11801.94</v>
      </c>
      <c r="E59" s="66"/>
      <c r="F59" s="66"/>
      <c r="G59" s="66"/>
      <c r="H59" s="66"/>
      <c r="I59" s="66"/>
    </row>
    <row r="60" spans="1:9" ht="22.5" customHeight="1">
      <c r="A60" s="63"/>
    </row>
    <row r="61" spans="1:9" ht="48" customHeight="1">
      <c r="A61" s="63" t="s">
        <v>574</v>
      </c>
    </row>
    <row r="62" spans="1:9" ht="13.5" customHeight="1" thickBot="1">
      <c r="A62" s="42"/>
    </row>
    <row r="63" spans="1:9" ht="48" customHeight="1" thickBot="1">
      <c r="A63" s="72" t="s">
        <v>565</v>
      </c>
      <c r="B63" s="73" t="s">
        <v>566</v>
      </c>
      <c r="C63" s="73" t="s">
        <v>567</v>
      </c>
      <c r="D63" s="73" t="s">
        <v>575</v>
      </c>
      <c r="E63" s="66"/>
      <c r="F63" s="66"/>
      <c r="G63" s="66"/>
      <c r="H63" s="66"/>
      <c r="I63" s="66"/>
    </row>
    <row r="64" spans="1:9" ht="48" customHeight="1" thickBot="1">
      <c r="A64" s="74" t="s">
        <v>576</v>
      </c>
      <c r="B64" s="75">
        <v>1</v>
      </c>
      <c r="C64" s="76">
        <v>1934.2</v>
      </c>
      <c r="D64" s="76">
        <v>2417.75</v>
      </c>
      <c r="E64" s="66"/>
      <c r="F64" s="66"/>
      <c r="G64" s="66"/>
      <c r="H64" s="66"/>
      <c r="I64" s="66"/>
    </row>
    <row r="65" spans="1:9" ht="48" customHeight="1" thickBot="1">
      <c r="A65" s="74" t="s">
        <v>577</v>
      </c>
      <c r="B65" s="75">
        <v>5</v>
      </c>
      <c r="C65" s="75">
        <v>516.15</v>
      </c>
      <c r="D65" s="76">
        <v>3225.94</v>
      </c>
      <c r="E65" s="66"/>
      <c r="F65" s="66"/>
      <c r="G65" s="66"/>
      <c r="H65" s="66"/>
      <c r="I65" s="66"/>
    </row>
    <row r="66" spans="1:9" ht="48" customHeight="1" thickBot="1">
      <c r="A66" s="74" t="s">
        <v>578</v>
      </c>
      <c r="B66" s="75">
        <v>10</v>
      </c>
      <c r="C66" s="75">
        <v>236.55</v>
      </c>
      <c r="D66" s="76">
        <v>2956.88</v>
      </c>
      <c r="E66" s="66"/>
      <c r="F66" s="66"/>
      <c r="G66" s="66"/>
      <c r="H66" s="66"/>
      <c r="I66" s="66"/>
    </row>
    <row r="67" spans="1:9" ht="48" customHeight="1" thickBot="1">
      <c r="A67" s="74" t="s">
        <v>579</v>
      </c>
      <c r="B67" s="75">
        <v>1</v>
      </c>
      <c r="C67" s="76">
        <v>1298.28</v>
      </c>
      <c r="D67" s="76">
        <v>1622.85</v>
      </c>
      <c r="E67" s="66"/>
      <c r="F67" s="66"/>
      <c r="G67" s="66"/>
      <c r="H67" s="66"/>
      <c r="I67" s="66"/>
    </row>
    <row r="68" spans="1:9" ht="48" customHeight="1" thickBot="1">
      <c r="A68" s="74" t="s">
        <v>580</v>
      </c>
      <c r="B68" s="75">
        <v>1</v>
      </c>
      <c r="C68" s="75">
        <v>744</v>
      </c>
      <c r="D68" s="75">
        <v>930</v>
      </c>
      <c r="E68" s="66"/>
      <c r="F68" s="66"/>
      <c r="G68" s="66"/>
      <c r="H68" s="66"/>
      <c r="I68" s="66"/>
    </row>
    <row r="69" spans="1:9" ht="48" customHeight="1" thickBot="1">
      <c r="A69" s="74" t="s">
        <v>581</v>
      </c>
      <c r="B69" s="75">
        <v>1</v>
      </c>
      <c r="C69" s="75">
        <v>97.85</v>
      </c>
      <c r="D69" s="75">
        <v>122.31</v>
      </c>
      <c r="E69" s="66"/>
      <c r="F69" s="66"/>
      <c r="G69" s="66"/>
      <c r="H69" s="66"/>
      <c r="I69" s="66"/>
    </row>
    <row r="70" spans="1:9" ht="48" customHeight="1" thickBot="1">
      <c r="A70" s="74" t="s">
        <v>582</v>
      </c>
      <c r="B70" s="75">
        <v>2</v>
      </c>
      <c r="C70" s="75">
        <v>109.74</v>
      </c>
      <c r="D70" s="75">
        <v>274.35000000000002</v>
      </c>
      <c r="E70" s="66"/>
      <c r="F70" s="66"/>
      <c r="G70" s="66"/>
      <c r="H70" s="66"/>
      <c r="I70" s="66"/>
    </row>
    <row r="71" spans="1:9" ht="48" customHeight="1" thickBot="1">
      <c r="A71" s="74" t="s">
        <v>583</v>
      </c>
      <c r="B71" s="75">
        <v>2</v>
      </c>
      <c r="C71" s="75">
        <v>62.7</v>
      </c>
      <c r="D71" s="75">
        <v>156.75</v>
      </c>
      <c r="E71" s="66"/>
      <c r="F71" s="66"/>
      <c r="G71" s="66"/>
      <c r="H71" s="66"/>
      <c r="I71" s="66"/>
    </row>
    <row r="72" spans="1:9" ht="48" customHeight="1" thickBot="1">
      <c r="A72" s="74" t="s">
        <v>584</v>
      </c>
      <c r="B72" s="75">
        <v>10</v>
      </c>
      <c r="C72" s="75">
        <v>663.1</v>
      </c>
      <c r="D72" s="76">
        <v>8288.75</v>
      </c>
      <c r="E72" s="66"/>
      <c r="F72" s="66"/>
      <c r="G72" s="66"/>
      <c r="H72" s="66"/>
      <c r="I72" s="66"/>
    </row>
    <row r="73" spans="1:9" ht="16.5" thickBot="1">
      <c r="A73" s="74"/>
      <c r="B73" s="75"/>
      <c r="C73" s="75"/>
      <c r="D73" s="71">
        <v>19995.580000000002</v>
      </c>
      <c r="E73" s="66"/>
      <c r="F73" s="66"/>
      <c r="G73" s="66"/>
      <c r="H73" s="66"/>
      <c r="I73" s="66"/>
    </row>
    <row r="74" spans="1:9" ht="15.75">
      <c r="A74" s="63"/>
    </row>
    <row r="75" spans="1:9" ht="16.5" thickBot="1">
      <c r="A75" s="63" t="s">
        <v>585</v>
      </c>
    </row>
    <row r="76" spans="1:9" ht="32.25" thickBot="1">
      <c r="A76" s="64" t="s">
        <v>565</v>
      </c>
      <c r="B76" s="77" t="s">
        <v>566</v>
      </c>
      <c r="C76" s="65" t="s">
        <v>567</v>
      </c>
      <c r="D76" s="65" t="s">
        <v>586</v>
      </c>
      <c r="E76" s="66"/>
      <c r="F76" s="66"/>
      <c r="G76" s="66"/>
      <c r="H76" s="66"/>
      <c r="I76" s="66"/>
    </row>
    <row r="77" spans="1:9" ht="47.25" customHeight="1" thickBot="1">
      <c r="A77" s="67" t="s">
        <v>578</v>
      </c>
      <c r="B77" s="68">
        <v>5</v>
      </c>
      <c r="C77" s="68">
        <v>236.55</v>
      </c>
      <c r="D77" s="69">
        <v>1478.44</v>
      </c>
      <c r="E77" s="66"/>
      <c r="F77" s="66"/>
      <c r="G77" s="66"/>
      <c r="H77" s="66"/>
      <c r="I77" s="66"/>
    </row>
    <row r="78" spans="1:9" ht="47.25" customHeight="1" thickBot="1">
      <c r="A78" s="67" t="s">
        <v>587</v>
      </c>
      <c r="B78" s="68">
        <v>3</v>
      </c>
      <c r="C78" s="68">
        <v>516.15</v>
      </c>
      <c r="D78" s="69">
        <v>1935.56</v>
      </c>
      <c r="E78" s="66"/>
      <c r="F78" s="66"/>
      <c r="G78" s="66"/>
      <c r="H78" s="66"/>
      <c r="I78" s="66"/>
    </row>
    <row r="79" spans="1:9" ht="47.25" customHeight="1" thickBot="1">
      <c r="A79" s="67" t="s">
        <v>588</v>
      </c>
      <c r="B79" s="68">
        <v>2</v>
      </c>
      <c r="C79" s="68">
        <v>516.15</v>
      </c>
      <c r="D79" s="69">
        <v>1290.3800000000001</v>
      </c>
      <c r="E79" s="66"/>
      <c r="F79" s="66"/>
      <c r="G79" s="66"/>
      <c r="H79" s="66"/>
      <c r="I79" s="66"/>
    </row>
    <row r="80" spans="1:9" ht="47.25" customHeight="1" thickBot="1">
      <c r="A80" s="67" t="s">
        <v>589</v>
      </c>
      <c r="B80" s="68">
        <v>1</v>
      </c>
      <c r="C80" s="69">
        <v>1262.68</v>
      </c>
      <c r="D80" s="69">
        <v>1578.35</v>
      </c>
      <c r="E80" s="66"/>
      <c r="F80" s="66"/>
      <c r="G80" s="66"/>
      <c r="H80" s="66"/>
      <c r="I80" s="66"/>
    </row>
    <row r="81" spans="1:9" ht="47.25" customHeight="1" thickBot="1">
      <c r="A81" s="67" t="s">
        <v>590</v>
      </c>
      <c r="B81" s="68">
        <v>1</v>
      </c>
      <c r="C81" s="68">
        <v>892.71</v>
      </c>
      <c r="D81" s="69">
        <v>1115.8900000000001</v>
      </c>
      <c r="E81" s="66"/>
      <c r="F81" s="66"/>
      <c r="G81" s="66"/>
      <c r="H81" s="66"/>
      <c r="I81" s="66"/>
    </row>
    <row r="82" spans="1:9" ht="47.25" customHeight="1" thickBot="1">
      <c r="A82" s="67" t="s">
        <v>591</v>
      </c>
      <c r="B82" s="68">
        <v>2</v>
      </c>
      <c r="C82" s="68">
        <v>305.89999999999998</v>
      </c>
      <c r="D82" s="68">
        <v>764.75</v>
      </c>
      <c r="E82" s="66"/>
      <c r="F82" s="66"/>
      <c r="G82" s="66"/>
      <c r="H82" s="66"/>
      <c r="I82" s="66"/>
    </row>
    <row r="83" spans="1:9" ht="47.25" customHeight="1" thickBot="1">
      <c r="A83" s="67" t="s">
        <v>592</v>
      </c>
      <c r="B83" s="68">
        <v>2</v>
      </c>
      <c r="C83" s="68">
        <v>148.80000000000001</v>
      </c>
      <c r="D83" s="68">
        <v>372</v>
      </c>
      <c r="E83" s="66"/>
      <c r="F83" s="66"/>
      <c r="G83" s="66"/>
      <c r="H83" s="66"/>
      <c r="I83" s="66"/>
    </row>
    <row r="84" spans="1:9" ht="16.5" thickBot="1">
      <c r="A84" s="67"/>
      <c r="B84" s="68"/>
      <c r="C84" s="68"/>
      <c r="D84" s="71">
        <v>8535.36</v>
      </c>
      <c r="E84" s="66"/>
      <c r="F84" s="66"/>
      <c r="G84" s="66"/>
      <c r="H84" s="66"/>
      <c r="I84" s="66"/>
    </row>
    <row r="85" spans="1:9" ht="15.75">
      <c r="A85" s="42"/>
    </row>
    <row r="86" spans="1:9" ht="15.75">
      <c r="A86" s="42" t="s">
        <v>667</v>
      </c>
    </row>
    <row r="87" spans="1:9" ht="15.75">
      <c r="A87" s="42"/>
    </row>
    <row r="88" spans="1:9" ht="15.75">
      <c r="A88" s="42" t="s">
        <v>668</v>
      </c>
      <c r="B88" s="78"/>
      <c r="C88" s="29"/>
      <c r="D88" s="29"/>
    </row>
    <row r="89" spans="1:9" ht="47.25">
      <c r="A89" s="42"/>
      <c r="B89" s="124" t="s">
        <v>669</v>
      </c>
      <c r="C89" s="29" t="s">
        <v>469</v>
      </c>
      <c r="D89" s="29">
        <v>4</v>
      </c>
      <c r="E89" s="122">
        <v>360</v>
      </c>
      <c r="F89" s="122">
        <v>1440</v>
      </c>
    </row>
    <row r="90" spans="1:9" ht="47.25">
      <c r="A90" s="42"/>
      <c r="B90" s="124" t="s">
        <v>670</v>
      </c>
      <c r="C90" s="29" t="s">
        <v>469</v>
      </c>
      <c r="D90" s="29">
        <v>4</v>
      </c>
      <c r="E90" s="122">
        <v>243</v>
      </c>
      <c r="F90" s="122">
        <v>972</v>
      </c>
    </row>
    <row r="91" spans="1:9" ht="64.5" thickBot="1">
      <c r="A91" s="42"/>
      <c r="B91" s="125" t="s">
        <v>671</v>
      </c>
      <c r="C91" s="29" t="s">
        <v>469</v>
      </c>
      <c r="D91" s="29">
        <v>4</v>
      </c>
      <c r="E91" s="122">
        <v>854</v>
      </c>
      <c r="F91" s="122">
        <v>3416</v>
      </c>
    </row>
    <row r="92" spans="1:9" ht="99.75" customHeight="1" thickBot="1">
      <c r="A92" s="42"/>
      <c r="B92" s="52" t="s">
        <v>672</v>
      </c>
      <c r="C92" s="29" t="s">
        <v>469</v>
      </c>
      <c r="D92" s="29">
        <v>4</v>
      </c>
      <c r="E92" s="122">
        <v>533</v>
      </c>
      <c r="F92" s="122">
        <v>2132</v>
      </c>
    </row>
    <row r="93" spans="1:9" ht="51.75" thickBot="1">
      <c r="A93" s="48"/>
      <c r="B93" s="125" t="s">
        <v>570</v>
      </c>
      <c r="C93" s="29" t="s">
        <v>469</v>
      </c>
      <c r="D93" s="29">
        <v>1</v>
      </c>
      <c r="E93" s="122">
        <v>1406</v>
      </c>
      <c r="F93" s="122">
        <v>1406</v>
      </c>
    </row>
    <row r="94" spans="1:9">
      <c r="B94" s="125"/>
      <c r="C94" s="29" t="s">
        <v>673</v>
      </c>
      <c r="D94" s="123">
        <v>9366</v>
      </c>
    </row>
    <row r="95" spans="1:9">
      <c r="B95" s="125"/>
      <c r="C95" s="29"/>
      <c r="D95" s="29" t="s">
        <v>674</v>
      </c>
      <c r="F95" s="122">
        <v>468.3</v>
      </c>
    </row>
    <row r="96" spans="1:9">
      <c r="B96" s="125"/>
      <c r="C96" s="29" t="s">
        <v>675</v>
      </c>
      <c r="D96" s="123">
        <v>2224.4299999999998</v>
      </c>
    </row>
    <row r="97" spans="1:6">
      <c r="B97" s="125"/>
      <c r="C97" s="29" t="s">
        <v>676</v>
      </c>
      <c r="D97" s="123">
        <v>11122.12</v>
      </c>
    </row>
    <row r="98" spans="1:6">
      <c r="B98" s="125"/>
      <c r="C98" s="29"/>
      <c r="D98" s="29"/>
    </row>
    <row r="99" spans="1:6">
      <c r="A99" t="s">
        <v>677</v>
      </c>
      <c r="B99" s="125" t="s">
        <v>678</v>
      </c>
      <c r="C99" s="29" t="s">
        <v>679</v>
      </c>
      <c r="D99" s="29" t="s">
        <v>680</v>
      </c>
      <c r="E99" t="s">
        <v>627</v>
      </c>
      <c r="F99" t="s">
        <v>626</v>
      </c>
    </row>
    <row r="100" spans="1:6">
      <c r="A100" t="s">
        <v>681</v>
      </c>
      <c r="B100" s="125"/>
      <c r="C100" s="29"/>
      <c r="D100" s="29"/>
    </row>
    <row r="101" spans="1:6" ht="51">
      <c r="B101" s="125" t="s">
        <v>682</v>
      </c>
      <c r="C101" s="29" t="s">
        <v>469</v>
      </c>
      <c r="D101" s="29">
        <v>4</v>
      </c>
      <c r="E101" s="122">
        <v>85</v>
      </c>
      <c r="F101" s="122">
        <v>340</v>
      </c>
    </row>
    <row r="102" spans="1:6" ht="38.25">
      <c r="B102" s="125" t="s">
        <v>578</v>
      </c>
      <c r="C102" s="29" t="s">
        <v>469</v>
      </c>
      <c r="D102" s="29">
        <v>10</v>
      </c>
      <c r="E102" s="122">
        <v>249</v>
      </c>
      <c r="F102" s="122">
        <v>2490</v>
      </c>
    </row>
    <row r="103" spans="1:6" ht="38.25">
      <c r="B103" s="125" t="s">
        <v>683</v>
      </c>
      <c r="C103" s="29" t="s">
        <v>469</v>
      </c>
      <c r="D103" s="29">
        <v>4</v>
      </c>
      <c r="E103" s="122">
        <v>498</v>
      </c>
      <c r="F103" s="122">
        <v>1992</v>
      </c>
    </row>
    <row r="104" spans="1:6" ht="51">
      <c r="B104" s="125" t="s">
        <v>684</v>
      </c>
      <c r="C104" s="29" t="s">
        <v>469</v>
      </c>
      <c r="D104" s="29">
        <v>4</v>
      </c>
      <c r="E104" s="122">
        <v>275</v>
      </c>
      <c r="F104" s="122">
        <v>1100</v>
      </c>
    </row>
    <row r="105" spans="1:6">
      <c r="B105" s="125" t="s">
        <v>685</v>
      </c>
      <c r="C105" s="29" t="s">
        <v>469</v>
      </c>
      <c r="D105" s="29">
        <v>10</v>
      </c>
      <c r="E105" s="122">
        <v>67</v>
      </c>
      <c r="F105" s="122">
        <v>670</v>
      </c>
    </row>
    <row r="106" spans="1:6" ht="38.25">
      <c r="B106" s="125" t="s">
        <v>686</v>
      </c>
      <c r="C106" s="29" t="s">
        <v>469</v>
      </c>
      <c r="D106" s="29">
        <v>2</v>
      </c>
      <c r="E106" s="122">
        <v>100</v>
      </c>
      <c r="F106" s="122">
        <v>200</v>
      </c>
    </row>
    <row r="107" spans="1:6" ht="25.5">
      <c r="B107" s="125" t="s">
        <v>687</v>
      </c>
      <c r="C107" s="29" t="s">
        <v>469</v>
      </c>
      <c r="D107" s="29">
        <v>2</v>
      </c>
      <c r="E107" s="122">
        <v>66</v>
      </c>
      <c r="F107" s="122">
        <v>132</v>
      </c>
    </row>
    <row r="108" spans="1:6" ht="38.25">
      <c r="B108" s="125" t="s">
        <v>688</v>
      </c>
      <c r="C108" s="29" t="s">
        <v>469</v>
      </c>
      <c r="D108" s="29">
        <v>2</v>
      </c>
      <c r="E108" s="122">
        <v>190</v>
      </c>
      <c r="F108" s="122">
        <v>380</v>
      </c>
    </row>
    <row r="109" spans="1:6" ht="38.25">
      <c r="B109" s="125" t="s">
        <v>689</v>
      </c>
      <c r="C109" s="29" t="s">
        <v>469</v>
      </c>
      <c r="D109" s="29">
        <v>2</v>
      </c>
      <c r="E109" s="122">
        <v>250</v>
      </c>
      <c r="F109" s="122">
        <v>500</v>
      </c>
    </row>
    <row r="110" spans="1:6">
      <c r="B110" s="125"/>
      <c r="C110" t="s">
        <v>673</v>
      </c>
      <c r="D110" s="122">
        <v>7804</v>
      </c>
    </row>
    <row r="111" spans="1:6">
      <c r="B111" s="125"/>
      <c r="D111" t="s">
        <v>674</v>
      </c>
      <c r="F111" s="122">
        <v>390.2</v>
      </c>
    </row>
    <row r="112" spans="1:6">
      <c r="B112" s="125"/>
      <c r="C112" t="s">
        <v>675</v>
      </c>
      <c r="D112" s="122">
        <v>1853.45</v>
      </c>
    </row>
    <row r="113" spans="1:12">
      <c r="B113" s="125"/>
      <c r="C113" t="s">
        <v>676</v>
      </c>
      <c r="D113" s="122">
        <v>9267.25</v>
      </c>
    </row>
    <row r="114" spans="1:12">
      <c r="B114" s="125"/>
    </row>
    <row r="115" spans="1:12">
      <c r="A115" t="s">
        <v>690</v>
      </c>
      <c r="B115" s="125"/>
    </row>
    <row r="116" spans="1:12" ht="63.75">
      <c r="B116" s="125" t="s">
        <v>691</v>
      </c>
      <c r="C116" t="s">
        <v>469</v>
      </c>
      <c r="D116">
        <v>4</v>
      </c>
      <c r="E116" s="122">
        <v>492</v>
      </c>
      <c r="F116" s="122">
        <v>1968</v>
      </c>
    </row>
    <row r="117" spans="1:12" ht="76.5">
      <c r="B117" s="125" t="s">
        <v>692</v>
      </c>
      <c r="C117" t="s">
        <v>469</v>
      </c>
      <c r="D117">
        <v>4</v>
      </c>
      <c r="E117" s="122">
        <v>270</v>
      </c>
      <c r="F117" s="122">
        <v>1080</v>
      </c>
    </row>
    <row r="118" spans="1:12" ht="38.25">
      <c r="B118" s="125" t="s">
        <v>693</v>
      </c>
      <c r="C118" t="s">
        <v>469</v>
      </c>
      <c r="D118">
        <v>2</v>
      </c>
      <c r="E118" s="122">
        <v>668</v>
      </c>
      <c r="F118" s="122">
        <v>1336</v>
      </c>
    </row>
    <row r="119" spans="1:12" ht="38.25">
      <c r="B119" s="125" t="s">
        <v>694</v>
      </c>
      <c r="C119" t="s">
        <v>469</v>
      </c>
      <c r="D119">
        <v>2</v>
      </c>
      <c r="E119" s="122">
        <v>1776</v>
      </c>
      <c r="F119" s="122">
        <v>3552</v>
      </c>
    </row>
    <row r="120" spans="1:12">
      <c r="B120" s="125"/>
    </row>
    <row r="121" spans="1:12">
      <c r="A121" t="s">
        <v>673</v>
      </c>
      <c r="B121" s="126">
        <v>7936</v>
      </c>
    </row>
    <row r="122" spans="1:12">
      <c r="B122" s="125"/>
      <c r="D122" t="s">
        <v>674</v>
      </c>
      <c r="F122" s="122">
        <v>396.8</v>
      </c>
    </row>
    <row r="123" spans="1:12">
      <c r="B123" s="125"/>
      <c r="C123" t="s">
        <v>675</v>
      </c>
      <c r="D123" s="122">
        <v>1884.8</v>
      </c>
    </row>
    <row r="124" spans="1:12">
      <c r="B124" s="125"/>
      <c r="C124" t="s">
        <v>676</v>
      </c>
      <c r="D124" s="122">
        <v>9424</v>
      </c>
    </row>
    <row r="125" spans="1:12" ht="15.75">
      <c r="A125" s="63" t="s">
        <v>839</v>
      </c>
    </row>
    <row r="126" spans="1:12" ht="15">
      <c r="A126" s="185"/>
    </row>
    <row r="127" spans="1:12" ht="12.75" customHeight="1">
      <c r="A127" s="424" t="s">
        <v>840</v>
      </c>
      <c r="B127" s="424" t="s">
        <v>841</v>
      </c>
      <c r="C127" s="424"/>
      <c r="D127" s="424" t="s">
        <v>843</v>
      </c>
      <c r="E127" s="424" t="s">
        <v>844</v>
      </c>
      <c r="F127" s="424"/>
      <c r="G127" s="424" t="s">
        <v>845</v>
      </c>
      <c r="H127" s="186" t="s">
        <v>846</v>
      </c>
      <c r="I127" s="424" t="s">
        <v>845</v>
      </c>
      <c r="J127" s="424"/>
      <c r="K127" s="186" t="s">
        <v>845</v>
      </c>
      <c r="L127" s="425"/>
    </row>
    <row r="128" spans="1:12" ht="12.75" customHeight="1">
      <c r="A128" s="424"/>
      <c r="B128" s="424" t="s">
        <v>842</v>
      </c>
      <c r="C128" s="424"/>
      <c r="D128" s="424"/>
      <c r="E128" s="424"/>
      <c r="F128" s="424"/>
      <c r="G128" s="424"/>
      <c r="H128" s="186" t="s">
        <v>847</v>
      </c>
      <c r="I128" s="424" t="s">
        <v>848</v>
      </c>
      <c r="J128" s="424"/>
      <c r="K128" s="186" t="s">
        <v>849</v>
      </c>
      <c r="L128" s="425"/>
    </row>
    <row r="129" spans="1:13" ht="24">
      <c r="A129" s="186" t="s">
        <v>850</v>
      </c>
      <c r="B129" s="424" t="s">
        <v>851</v>
      </c>
      <c r="C129" s="424"/>
      <c r="D129" s="186">
        <v>2</v>
      </c>
      <c r="E129" s="427">
        <v>1490</v>
      </c>
      <c r="F129" s="427"/>
      <c r="G129" s="188">
        <v>2980</v>
      </c>
      <c r="H129" s="186">
        <v>5</v>
      </c>
      <c r="I129" s="426">
        <v>149</v>
      </c>
      <c r="J129" s="426"/>
      <c r="K129" s="190">
        <v>2831</v>
      </c>
      <c r="L129" s="187"/>
    </row>
    <row r="130" spans="1:13" ht="24">
      <c r="A130" s="186" t="s">
        <v>852</v>
      </c>
      <c r="B130" s="424" t="s">
        <v>851</v>
      </c>
      <c r="C130" s="424"/>
      <c r="D130" s="186">
        <v>1</v>
      </c>
      <c r="E130" s="427">
        <v>1749</v>
      </c>
      <c r="F130" s="427"/>
      <c r="G130" s="188">
        <v>1749</v>
      </c>
      <c r="H130" s="186">
        <v>5</v>
      </c>
      <c r="I130" s="426">
        <v>87.45</v>
      </c>
      <c r="J130" s="426"/>
      <c r="K130" s="190">
        <v>1661.55</v>
      </c>
      <c r="L130" s="187"/>
    </row>
    <row r="131" spans="1:13" ht="36" customHeight="1">
      <c r="A131" s="186" t="s">
        <v>853</v>
      </c>
      <c r="B131" s="424" t="s">
        <v>851</v>
      </c>
      <c r="C131" s="424"/>
      <c r="D131" s="186">
        <v>1</v>
      </c>
      <c r="E131" s="424">
        <v>920</v>
      </c>
      <c r="F131" s="424"/>
      <c r="G131" s="186">
        <v>920</v>
      </c>
      <c r="H131" s="186">
        <v>5</v>
      </c>
      <c r="I131" s="426">
        <v>46</v>
      </c>
      <c r="J131" s="426"/>
      <c r="K131" s="189">
        <v>874</v>
      </c>
      <c r="L131" s="187"/>
    </row>
    <row r="132" spans="1:13" ht="15.75">
      <c r="A132" s="186" t="s">
        <v>854</v>
      </c>
      <c r="B132" s="424" t="s">
        <v>851</v>
      </c>
      <c r="C132" s="424"/>
      <c r="D132" s="186">
        <v>2</v>
      </c>
      <c r="E132" s="424">
        <v>50</v>
      </c>
      <c r="F132" s="424"/>
      <c r="G132" s="186">
        <v>100</v>
      </c>
      <c r="H132" s="186">
        <v>5</v>
      </c>
      <c r="I132" s="426">
        <v>5</v>
      </c>
      <c r="J132" s="426"/>
      <c r="K132" s="189">
        <v>95</v>
      </c>
      <c r="L132" s="187"/>
    </row>
    <row r="133" spans="1:13" ht="15.75">
      <c r="A133" s="186" t="s">
        <v>855</v>
      </c>
      <c r="B133" s="424" t="s">
        <v>851</v>
      </c>
      <c r="C133" s="424"/>
      <c r="D133" s="186">
        <v>4</v>
      </c>
      <c r="E133" s="424">
        <v>476</v>
      </c>
      <c r="F133" s="424"/>
      <c r="G133" s="188">
        <v>1904</v>
      </c>
      <c r="H133" s="186">
        <v>5</v>
      </c>
      <c r="I133" s="426">
        <v>95.2</v>
      </c>
      <c r="J133" s="426"/>
      <c r="K133" s="190">
        <v>1808.8</v>
      </c>
      <c r="L133" s="187"/>
    </row>
    <row r="134" spans="1:13" ht="15.75">
      <c r="A134" s="186" t="s">
        <v>856</v>
      </c>
      <c r="B134" s="424" t="s">
        <v>857</v>
      </c>
      <c r="C134" s="424"/>
      <c r="D134" s="186">
        <v>8</v>
      </c>
      <c r="E134" s="424">
        <v>38</v>
      </c>
      <c r="F134" s="424"/>
      <c r="G134" s="186">
        <v>304</v>
      </c>
      <c r="H134" s="186">
        <v>5</v>
      </c>
      <c r="I134" s="426">
        <v>15.2</v>
      </c>
      <c r="J134" s="426"/>
      <c r="K134" s="189">
        <v>288.8</v>
      </c>
      <c r="L134" s="187"/>
    </row>
    <row r="135" spans="1:13" ht="15.75">
      <c r="A135" s="186" t="s">
        <v>858</v>
      </c>
      <c r="B135" s="424" t="s">
        <v>859</v>
      </c>
      <c r="C135" s="424"/>
      <c r="D135" s="186">
        <v>4</v>
      </c>
      <c r="E135" s="424">
        <v>698</v>
      </c>
      <c r="F135" s="424"/>
      <c r="G135" s="188">
        <v>2792</v>
      </c>
      <c r="H135" s="186">
        <v>5</v>
      </c>
      <c r="I135" s="426">
        <v>139.6</v>
      </c>
      <c r="J135" s="426"/>
      <c r="K135" s="190">
        <v>2652.4</v>
      </c>
      <c r="L135" s="187"/>
    </row>
    <row r="136" spans="1:13" ht="15.75">
      <c r="A136" s="186" t="s">
        <v>860</v>
      </c>
      <c r="B136" s="424" t="s">
        <v>861</v>
      </c>
      <c r="C136" s="424"/>
      <c r="D136" s="186">
        <v>500</v>
      </c>
      <c r="E136" s="424">
        <v>0.31</v>
      </c>
      <c r="F136" s="424"/>
      <c r="G136" s="186">
        <v>155</v>
      </c>
      <c r="H136" s="186">
        <v>5</v>
      </c>
      <c r="I136" s="426">
        <v>7.75</v>
      </c>
      <c r="J136" s="426"/>
      <c r="K136" s="189">
        <v>147.25</v>
      </c>
      <c r="L136" s="187"/>
    </row>
    <row r="137" spans="1:13" ht="15.75">
      <c r="A137" s="186" t="s">
        <v>862</v>
      </c>
      <c r="B137" s="424" t="s">
        <v>861</v>
      </c>
      <c r="C137" s="424"/>
      <c r="D137" s="186">
        <v>6</v>
      </c>
      <c r="E137" s="424">
        <v>146</v>
      </c>
      <c r="F137" s="424"/>
      <c r="G137" s="186">
        <v>876</v>
      </c>
      <c r="H137" s="186">
        <v>5</v>
      </c>
      <c r="I137" s="426">
        <v>43.8</v>
      </c>
      <c r="J137" s="426"/>
      <c r="K137" s="189">
        <v>832.2</v>
      </c>
      <c r="L137" s="187"/>
    </row>
    <row r="138" spans="1:13" ht="15.75">
      <c r="A138" s="186" t="s">
        <v>863</v>
      </c>
      <c r="B138" s="424" t="s">
        <v>851</v>
      </c>
      <c r="C138" s="424"/>
      <c r="D138" s="186">
        <v>5</v>
      </c>
      <c r="E138" s="424">
        <v>53.6</v>
      </c>
      <c r="F138" s="424"/>
      <c r="G138" s="186">
        <v>268</v>
      </c>
      <c r="H138" s="186">
        <v>5</v>
      </c>
      <c r="I138" s="426">
        <v>13.4</v>
      </c>
      <c r="J138" s="426"/>
      <c r="K138" s="189">
        <v>254.6</v>
      </c>
      <c r="L138" s="187"/>
    </row>
    <row r="139" spans="1:13" ht="15.75">
      <c r="A139" s="186" t="s">
        <v>864</v>
      </c>
      <c r="B139" s="424" t="s">
        <v>851</v>
      </c>
      <c r="C139" s="424"/>
      <c r="D139" s="186">
        <v>1</v>
      </c>
      <c r="E139" s="424">
        <v>355</v>
      </c>
      <c r="F139" s="424"/>
      <c r="G139" s="186">
        <v>355</v>
      </c>
      <c r="H139" s="186">
        <v>5</v>
      </c>
      <c r="I139" s="426">
        <v>17.75</v>
      </c>
      <c r="J139" s="426"/>
      <c r="K139" s="189">
        <v>337.25</v>
      </c>
      <c r="L139" s="187"/>
    </row>
    <row r="140" spans="1:13" ht="15.75">
      <c r="A140" s="186" t="s">
        <v>865</v>
      </c>
      <c r="B140" s="424" t="s">
        <v>851</v>
      </c>
      <c r="C140" s="424"/>
      <c r="D140" s="186">
        <v>6</v>
      </c>
      <c r="E140" s="424">
        <v>12</v>
      </c>
      <c r="F140" s="424"/>
      <c r="G140" s="186">
        <v>72</v>
      </c>
      <c r="H140" s="186">
        <v>5</v>
      </c>
      <c r="I140" s="426">
        <v>3.6</v>
      </c>
      <c r="J140" s="426"/>
      <c r="K140" s="189">
        <v>68.400000000000006</v>
      </c>
      <c r="L140" s="187"/>
    </row>
    <row r="141" spans="1:13">
      <c r="A141" s="429" t="s">
        <v>866</v>
      </c>
      <c r="B141" s="429"/>
      <c r="C141" s="429"/>
      <c r="D141" s="424"/>
      <c r="E141" s="424"/>
      <c r="F141" s="424"/>
      <c r="G141" s="426"/>
      <c r="H141" s="426"/>
      <c r="I141" s="426"/>
      <c r="J141" s="426"/>
      <c r="K141" s="198">
        <v>14814.06</v>
      </c>
      <c r="L141" s="198"/>
      <c r="M141" s="198"/>
    </row>
    <row r="142" spans="1:13">
      <c r="A142" s="191"/>
      <c r="B142" s="191"/>
      <c r="C142" s="191"/>
      <c r="D142" s="191"/>
      <c r="E142" s="191"/>
      <c r="F142" s="191"/>
      <c r="G142" s="191"/>
      <c r="H142" s="191"/>
      <c r="I142" s="191"/>
      <c r="J142" s="191"/>
      <c r="K142" s="191"/>
      <c r="L142" s="191"/>
      <c r="M142" s="191"/>
    </row>
    <row r="143" spans="1:13" ht="15.75">
      <c r="A143" s="42"/>
    </row>
    <row r="144" spans="1:13">
      <c r="A144" s="58"/>
    </row>
    <row r="145" spans="1:12" ht="15.75">
      <c r="A145" s="63" t="s">
        <v>867</v>
      </c>
    </row>
    <row r="146" spans="1:12">
      <c r="A146" s="58"/>
    </row>
    <row r="147" spans="1:12">
      <c r="A147" s="58"/>
    </row>
    <row r="148" spans="1:12" ht="15">
      <c r="A148" s="185"/>
    </row>
    <row r="149" spans="1:12" ht="12.75" customHeight="1">
      <c r="A149" s="424" t="s">
        <v>840</v>
      </c>
      <c r="B149" s="424" t="s">
        <v>841</v>
      </c>
      <c r="C149" s="424"/>
      <c r="D149" s="424" t="s">
        <v>843</v>
      </c>
      <c r="E149" s="426" t="s">
        <v>844</v>
      </c>
      <c r="F149" s="426"/>
      <c r="G149" s="426" t="s">
        <v>845</v>
      </c>
      <c r="H149" s="189" t="s">
        <v>846</v>
      </c>
      <c r="I149" s="426" t="s">
        <v>845</v>
      </c>
      <c r="J149" s="426"/>
      <c r="K149" s="426" t="s">
        <v>845</v>
      </c>
      <c r="L149" s="426"/>
    </row>
    <row r="150" spans="1:12" ht="12.75" customHeight="1">
      <c r="A150" s="424"/>
      <c r="B150" s="424" t="s">
        <v>842</v>
      </c>
      <c r="C150" s="424"/>
      <c r="D150" s="424"/>
      <c r="E150" s="426"/>
      <c r="F150" s="426"/>
      <c r="G150" s="426"/>
      <c r="H150" s="189" t="s">
        <v>847</v>
      </c>
      <c r="I150" s="426" t="s">
        <v>848</v>
      </c>
      <c r="J150" s="426"/>
      <c r="K150" s="426" t="s">
        <v>849</v>
      </c>
      <c r="L150" s="426"/>
    </row>
    <row r="151" spans="1:12" ht="24">
      <c r="A151" s="186" t="s">
        <v>850</v>
      </c>
      <c r="B151" s="424" t="s">
        <v>851</v>
      </c>
      <c r="C151" s="424"/>
      <c r="D151" s="186">
        <v>2</v>
      </c>
      <c r="E151" s="428">
        <v>1490</v>
      </c>
      <c r="F151" s="428"/>
      <c r="G151" s="190">
        <v>2980</v>
      </c>
      <c r="H151" s="189">
        <v>5</v>
      </c>
      <c r="I151" s="426">
        <v>149</v>
      </c>
      <c r="J151" s="426"/>
      <c r="K151" s="428">
        <v>2831</v>
      </c>
      <c r="L151" s="428"/>
    </row>
    <row r="152" spans="1:12" ht="24">
      <c r="A152" s="186" t="s">
        <v>868</v>
      </c>
      <c r="B152" s="424" t="s">
        <v>851</v>
      </c>
      <c r="C152" s="424"/>
      <c r="D152" s="186">
        <v>6</v>
      </c>
      <c r="E152" s="426">
        <v>965</v>
      </c>
      <c r="F152" s="426"/>
      <c r="G152" s="190">
        <v>5790</v>
      </c>
      <c r="H152" s="189">
        <v>5</v>
      </c>
      <c r="I152" s="426">
        <v>289.5</v>
      </c>
      <c r="J152" s="426"/>
      <c r="K152" s="428">
        <v>5500.5</v>
      </c>
      <c r="L152" s="428"/>
    </row>
    <row r="153" spans="1:12">
      <c r="A153" s="186" t="s">
        <v>869</v>
      </c>
      <c r="B153" s="424" t="s">
        <v>851</v>
      </c>
      <c r="C153" s="424"/>
      <c r="D153" s="186">
        <v>2</v>
      </c>
      <c r="E153" s="426">
        <v>213</v>
      </c>
      <c r="F153" s="426"/>
      <c r="G153" s="189">
        <v>426</v>
      </c>
      <c r="H153" s="189">
        <v>5</v>
      </c>
      <c r="I153" s="426">
        <v>21.3</v>
      </c>
      <c r="J153" s="426"/>
      <c r="K153" s="426">
        <v>404.7</v>
      </c>
      <c r="L153" s="426"/>
    </row>
    <row r="154" spans="1:12">
      <c r="A154" s="186" t="s">
        <v>870</v>
      </c>
      <c r="B154" s="424" t="s">
        <v>859</v>
      </c>
      <c r="C154" s="424"/>
      <c r="D154" s="186">
        <v>10</v>
      </c>
      <c r="E154" s="426">
        <v>7</v>
      </c>
      <c r="F154" s="426"/>
      <c r="G154" s="189">
        <v>70</v>
      </c>
      <c r="H154" s="189">
        <v>5</v>
      </c>
      <c r="I154" s="426">
        <v>3.5</v>
      </c>
      <c r="J154" s="426"/>
      <c r="K154" s="426">
        <v>66.5</v>
      </c>
      <c r="L154" s="426"/>
    </row>
    <row r="155" spans="1:12">
      <c r="A155" s="186" t="s">
        <v>860</v>
      </c>
      <c r="B155" s="424" t="s">
        <v>861</v>
      </c>
      <c r="C155" s="424"/>
      <c r="D155" s="186">
        <v>500</v>
      </c>
      <c r="E155" s="426">
        <v>0.31</v>
      </c>
      <c r="F155" s="426"/>
      <c r="G155" s="189">
        <v>155</v>
      </c>
      <c r="H155" s="189">
        <v>5</v>
      </c>
      <c r="I155" s="426">
        <v>7.75</v>
      </c>
      <c r="J155" s="426"/>
      <c r="K155" s="426">
        <v>147.25</v>
      </c>
      <c r="L155" s="426"/>
    </row>
    <row r="156" spans="1:12">
      <c r="A156" s="186" t="s">
        <v>871</v>
      </c>
      <c r="B156" s="424" t="s">
        <v>851</v>
      </c>
      <c r="C156" s="424"/>
      <c r="D156" s="186">
        <v>20</v>
      </c>
      <c r="E156" s="426">
        <v>68</v>
      </c>
      <c r="F156" s="426"/>
      <c r="G156" s="190">
        <v>1360</v>
      </c>
      <c r="H156" s="189">
        <v>5</v>
      </c>
      <c r="I156" s="426">
        <v>68</v>
      </c>
      <c r="J156" s="426"/>
      <c r="K156" s="428">
        <v>1292</v>
      </c>
      <c r="L156" s="428"/>
    </row>
    <row r="157" spans="1:12">
      <c r="A157" s="186" t="s">
        <v>872</v>
      </c>
      <c r="B157" s="424" t="s">
        <v>851</v>
      </c>
      <c r="C157" s="424"/>
      <c r="D157" s="186">
        <v>1</v>
      </c>
      <c r="E157" s="426">
        <v>267</v>
      </c>
      <c r="F157" s="426"/>
      <c r="G157" s="189">
        <v>267</v>
      </c>
      <c r="H157" s="189">
        <v>5</v>
      </c>
      <c r="I157" s="426">
        <v>13.35</v>
      </c>
      <c r="J157" s="426"/>
      <c r="K157" s="426">
        <v>253.65</v>
      </c>
      <c r="L157" s="426"/>
    </row>
    <row r="158" spans="1:12">
      <c r="A158" s="186" t="s">
        <v>873</v>
      </c>
      <c r="B158" s="424" t="s">
        <v>851</v>
      </c>
      <c r="C158" s="424"/>
      <c r="D158" s="186">
        <v>2</v>
      </c>
      <c r="E158" s="426">
        <v>495</v>
      </c>
      <c r="F158" s="426"/>
      <c r="G158" s="189">
        <v>990</v>
      </c>
      <c r="H158" s="189">
        <v>5</v>
      </c>
      <c r="I158" s="426">
        <v>49.5</v>
      </c>
      <c r="J158" s="426"/>
      <c r="K158" s="426">
        <v>940.5</v>
      </c>
      <c r="L158" s="426"/>
    </row>
    <row r="159" spans="1:12">
      <c r="A159" s="186" t="s">
        <v>874</v>
      </c>
      <c r="B159" s="424" t="s">
        <v>469</v>
      </c>
      <c r="C159" s="424"/>
      <c r="D159" s="186">
        <v>1</v>
      </c>
      <c r="E159" s="428">
        <v>2039</v>
      </c>
      <c r="F159" s="428"/>
      <c r="G159" s="189">
        <v>2039</v>
      </c>
      <c r="H159" s="189">
        <v>5</v>
      </c>
      <c r="I159" s="426">
        <v>101.95</v>
      </c>
      <c r="J159" s="426"/>
      <c r="K159" s="428">
        <v>1937.5</v>
      </c>
      <c r="L159" s="428"/>
    </row>
    <row r="160" spans="1:12">
      <c r="A160" s="186" t="s">
        <v>875</v>
      </c>
      <c r="B160" s="424" t="s">
        <v>469</v>
      </c>
      <c r="C160" s="424"/>
      <c r="D160" s="186">
        <v>1</v>
      </c>
      <c r="E160" s="426">
        <v>19</v>
      </c>
      <c r="F160" s="426"/>
      <c r="G160" s="189">
        <v>19</v>
      </c>
      <c r="H160" s="189">
        <v>5</v>
      </c>
      <c r="I160" s="426">
        <v>0.95</v>
      </c>
      <c r="J160" s="426"/>
      <c r="K160" s="426">
        <v>18.05</v>
      </c>
      <c r="L160" s="426"/>
    </row>
    <row r="161" spans="1:13">
      <c r="A161" s="186" t="s">
        <v>876</v>
      </c>
      <c r="B161" s="424" t="s">
        <v>469</v>
      </c>
      <c r="C161" s="424"/>
      <c r="D161" s="186">
        <v>1</v>
      </c>
      <c r="E161" s="426">
        <v>27</v>
      </c>
      <c r="F161" s="426"/>
      <c r="G161" s="189">
        <v>27</v>
      </c>
      <c r="H161" s="189">
        <v>5</v>
      </c>
      <c r="I161" s="426">
        <v>1.35</v>
      </c>
      <c r="J161" s="426"/>
      <c r="K161" s="426">
        <v>25.65</v>
      </c>
      <c r="L161" s="426"/>
    </row>
    <row r="162" spans="1:13">
      <c r="A162" s="186"/>
      <c r="B162" s="186"/>
      <c r="C162" s="424"/>
      <c r="D162" s="424"/>
      <c r="E162" s="186"/>
      <c r="F162" s="426"/>
      <c r="G162" s="426"/>
      <c r="H162" s="189"/>
      <c r="I162" s="189"/>
      <c r="J162" s="426"/>
      <c r="K162" s="426"/>
      <c r="L162" s="426"/>
      <c r="M162" s="426"/>
    </row>
    <row r="163" spans="1:13" ht="15.75">
      <c r="A163" s="429" t="s">
        <v>877</v>
      </c>
      <c r="B163" s="429"/>
      <c r="C163" s="429"/>
      <c r="D163" s="424"/>
      <c r="E163" s="424"/>
      <c r="F163" s="424"/>
      <c r="G163" s="424"/>
      <c r="H163" s="424"/>
      <c r="I163" s="424"/>
      <c r="J163" s="424"/>
      <c r="K163" s="430">
        <v>16771.07</v>
      </c>
      <c r="L163" s="430"/>
      <c r="M163" s="187"/>
    </row>
    <row r="164" spans="1:13">
      <c r="A164" s="429"/>
      <c r="B164" s="429"/>
      <c r="C164" s="429"/>
      <c r="D164" s="424"/>
      <c r="E164" s="424"/>
      <c r="F164" s="424"/>
      <c r="G164" s="424"/>
      <c r="H164" s="424"/>
      <c r="I164" s="424"/>
      <c r="J164" s="424"/>
      <c r="K164" s="431"/>
      <c r="L164" s="431"/>
      <c r="M164" s="425"/>
    </row>
    <row r="165" spans="1:13">
      <c r="A165" s="429"/>
      <c r="B165" s="429"/>
      <c r="C165" s="429"/>
      <c r="D165" s="424"/>
      <c r="E165" s="424"/>
      <c r="F165" s="424"/>
      <c r="G165" s="424"/>
      <c r="H165" s="424"/>
      <c r="I165" s="424"/>
      <c r="J165" s="424"/>
      <c r="K165" s="431"/>
      <c r="L165" s="431"/>
      <c r="M165" s="425"/>
    </row>
    <row r="166" spans="1:13" ht="15.75" customHeight="1">
      <c r="A166" s="432" t="s">
        <v>878</v>
      </c>
      <c r="B166" s="432"/>
      <c r="C166" s="432"/>
      <c r="D166" s="424"/>
      <c r="E166" s="424"/>
      <c r="F166" s="424"/>
      <c r="G166" s="424"/>
      <c r="H166" s="424"/>
      <c r="I166" s="424"/>
      <c r="J166" s="424"/>
      <c r="K166" s="431"/>
      <c r="L166" s="431"/>
      <c r="M166" s="425"/>
    </row>
    <row r="167" spans="1:13">
      <c r="A167" s="429"/>
      <c r="B167" s="429"/>
      <c r="C167" s="429"/>
      <c r="D167" s="424"/>
      <c r="E167" s="424"/>
      <c r="F167" s="424"/>
      <c r="G167" s="424"/>
      <c r="H167" s="424"/>
      <c r="I167" s="424"/>
      <c r="J167" s="424"/>
      <c r="K167" s="431"/>
      <c r="L167" s="431"/>
      <c r="M167" s="425"/>
    </row>
    <row r="168" spans="1:13" ht="15.75">
      <c r="A168" s="429"/>
      <c r="B168" s="429"/>
      <c r="C168" s="429"/>
      <c r="D168" s="424"/>
      <c r="E168" s="424"/>
      <c r="F168" s="424"/>
      <c r="G168" s="424"/>
      <c r="H168" s="424"/>
      <c r="I168" s="424"/>
      <c r="J168" s="424"/>
      <c r="K168" s="431"/>
      <c r="L168" s="431"/>
      <c r="M168" s="187"/>
    </row>
    <row r="169" spans="1:13">
      <c r="A169" s="191"/>
      <c r="B169" s="191"/>
      <c r="C169" s="191"/>
      <c r="D169" s="191"/>
      <c r="E169" s="191"/>
      <c r="F169" s="191"/>
      <c r="G169" s="191"/>
      <c r="H169" s="191"/>
      <c r="I169" s="191"/>
      <c r="J169" s="191"/>
      <c r="K169" s="191"/>
      <c r="L169" s="191"/>
      <c r="M169" s="191"/>
    </row>
    <row r="170" spans="1:13">
      <c r="A170" s="192" t="s">
        <v>879</v>
      </c>
    </row>
    <row r="171" spans="1:13">
      <c r="A171" s="193" t="s">
        <v>880</v>
      </c>
    </row>
    <row r="172" spans="1:13">
      <c r="A172" s="193" t="s">
        <v>881</v>
      </c>
      <c r="C172" s="194" t="s">
        <v>882</v>
      </c>
    </row>
    <row r="173" spans="1:13">
      <c r="A173" s="195" t="s">
        <v>883</v>
      </c>
    </row>
    <row r="174" spans="1:13">
      <c r="A174" s="196" t="s">
        <v>884</v>
      </c>
    </row>
    <row r="175" spans="1:13">
      <c r="A175" s="192"/>
    </row>
    <row r="176" spans="1:13">
      <c r="A176" s="192" t="s">
        <v>885</v>
      </c>
    </row>
    <row r="177" spans="1:6">
      <c r="A177" s="196" t="s">
        <v>882</v>
      </c>
    </row>
    <row r="178" spans="1:6">
      <c r="A178" s="195" t="s">
        <v>886</v>
      </c>
    </row>
    <row r="179" spans="1:6">
      <c r="A179" s="196" t="s">
        <v>887</v>
      </c>
    </row>
    <row r="180" spans="1:6">
      <c r="A180" s="195" t="s">
        <v>888</v>
      </c>
    </row>
    <row r="181" spans="1:6">
      <c r="A181" s="196" t="s">
        <v>889</v>
      </c>
    </row>
    <row r="182" spans="1:6" ht="15.75">
      <c r="A182" s="197" t="s">
        <v>890</v>
      </c>
    </row>
    <row r="183" spans="1:6" ht="15.75">
      <c r="A183" s="42"/>
    </row>
    <row r="184" spans="1:6" ht="12.75" customHeight="1">
      <c r="A184" s="416" t="s">
        <v>997</v>
      </c>
      <c r="B184" s="416"/>
      <c r="C184" s="416"/>
      <c r="D184" s="416"/>
      <c r="E184" s="416"/>
      <c r="F184" s="416"/>
    </row>
    <row r="185" spans="1:6" ht="15.75" thickBot="1">
      <c r="A185" s="66"/>
      <c r="B185" s="283"/>
      <c r="C185" s="66"/>
      <c r="D185" s="413" t="s">
        <v>956</v>
      </c>
      <c r="E185" s="413"/>
      <c r="F185" s="66"/>
    </row>
    <row r="186" spans="1:6" ht="15" thickBot="1">
      <c r="A186" s="414" t="s">
        <v>681</v>
      </c>
      <c r="B186" s="415"/>
      <c r="C186" s="73" t="s">
        <v>998</v>
      </c>
      <c r="D186" s="73" t="s">
        <v>999</v>
      </c>
      <c r="E186" s="73" t="s">
        <v>1000</v>
      </c>
      <c r="F186" s="73" t="s">
        <v>1001</v>
      </c>
    </row>
    <row r="187" spans="1:6" ht="60.75" thickBot="1">
      <c r="A187" s="284">
        <v>1</v>
      </c>
      <c r="B187" s="285" t="s">
        <v>1002</v>
      </c>
      <c r="C187" s="75" t="s">
        <v>1003</v>
      </c>
      <c r="D187" s="75">
        <v>3</v>
      </c>
      <c r="E187" s="285">
        <v>998</v>
      </c>
      <c r="F187" s="76">
        <v>3742.5</v>
      </c>
    </row>
    <row r="188" spans="1:6" ht="60.75" thickBot="1">
      <c r="A188" s="284">
        <v>2</v>
      </c>
      <c r="B188" s="285" t="s">
        <v>1004</v>
      </c>
      <c r="C188" s="75" t="s">
        <v>1003</v>
      </c>
      <c r="D188" s="75">
        <v>3</v>
      </c>
      <c r="E188" s="286">
        <v>1106</v>
      </c>
      <c r="F188" s="76">
        <v>4147.5</v>
      </c>
    </row>
    <row r="189" spans="1:6" ht="45.75" thickBot="1">
      <c r="A189" s="284">
        <v>3</v>
      </c>
      <c r="B189" s="285" t="s">
        <v>1005</v>
      </c>
      <c r="C189" s="75" t="s">
        <v>1003</v>
      </c>
      <c r="D189" s="75">
        <v>1</v>
      </c>
      <c r="E189" s="286">
        <v>1134</v>
      </c>
      <c r="F189" s="76">
        <v>1417.5</v>
      </c>
    </row>
    <row r="190" spans="1:6" ht="75.75" thickBot="1">
      <c r="A190" s="284">
        <v>4</v>
      </c>
      <c r="B190" s="285" t="s">
        <v>1006</v>
      </c>
      <c r="C190" s="75" t="s">
        <v>1003</v>
      </c>
      <c r="D190" s="75">
        <v>10</v>
      </c>
      <c r="E190" s="285">
        <v>570</v>
      </c>
      <c r="F190" s="76">
        <v>7125</v>
      </c>
    </row>
    <row r="191" spans="1:6" ht="45.75" thickBot="1">
      <c r="A191" s="284">
        <v>5</v>
      </c>
      <c r="B191" s="285" t="s">
        <v>1007</v>
      </c>
      <c r="C191" s="75" t="s">
        <v>469</v>
      </c>
      <c r="D191" s="75">
        <v>1</v>
      </c>
      <c r="E191" s="286">
        <v>1280</v>
      </c>
      <c r="F191" s="76">
        <v>1600</v>
      </c>
    </row>
    <row r="192" spans="1:6" ht="15.75" thickBot="1">
      <c r="A192" s="284"/>
      <c r="B192" s="285"/>
      <c r="C192" s="75"/>
      <c r="D192" s="75"/>
      <c r="E192" s="285"/>
      <c r="F192" s="287">
        <v>18032.5</v>
      </c>
    </row>
    <row r="193" spans="1:6" ht="15" thickBot="1">
      <c r="A193" s="414" t="s">
        <v>668</v>
      </c>
      <c r="B193" s="415"/>
      <c r="C193" s="288"/>
      <c r="D193" s="288"/>
      <c r="E193" s="288"/>
      <c r="F193" s="288"/>
    </row>
    <row r="194" spans="1:6" ht="75.75" thickBot="1">
      <c r="A194" s="284">
        <v>1</v>
      </c>
      <c r="B194" s="285" t="s">
        <v>1008</v>
      </c>
      <c r="C194" s="75" t="s">
        <v>469</v>
      </c>
      <c r="D194" s="75">
        <v>1</v>
      </c>
      <c r="E194" s="286">
        <v>3258</v>
      </c>
      <c r="F194" s="76">
        <v>4072.5</v>
      </c>
    </row>
    <row r="195" spans="1:6" ht="30.75" thickBot="1">
      <c r="A195" s="284">
        <v>2</v>
      </c>
      <c r="B195" s="285" t="s">
        <v>1009</v>
      </c>
      <c r="C195" s="75" t="s">
        <v>469</v>
      </c>
      <c r="D195" s="75">
        <v>2</v>
      </c>
      <c r="E195" s="285">
        <v>310.5</v>
      </c>
      <c r="F195" s="75">
        <v>776.25</v>
      </c>
    </row>
    <row r="196" spans="1:6" ht="60.75" thickBot="1">
      <c r="A196" s="284">
        <v>3</v>
      </c>
      <c r="B196" s="285" t="s">
        <v>1010</v>
      </c>
      <c r="C196" s="75" t="s">
        <v>469</v>
      </c>
      <c r="D196" s="75">
        <v>2</v>
      </c>
      <c r="E196" s="285">
        <v>130.5</v>
      </c>
      <c r="F196" s="75">
        <v>326.25</v>
      </c>
    </row>
    <row r="197" spans="1:6" ht="120.75" thickBot="1">
      <c r="A197" s="284">
        <v>4</v>
      </c>
      <c r="B197" s="285" t="s">
        <v>1011</v>
      </c>
      <c r="C197" s="75" t="s">
        <v>1003</v>
      </c>
      <c r="D197" s="75">
        <v>3</v>
      </c>
      <c r="E197" s="285">
        <v>540</v>
      </c>
      <c r="F197" s="76">
        <v>2025</v>
      </c>
    </row>
    <row r="198" spans="1:6" ht="75.75" thickBot="1">
      <c r="A198" s="284">
        <v>5</v>
      </c>
      <c r="B198" s="285" t="s">
        <v>1012</v>
      </c>
      <c r="C198" s="75" t="s">
        <v>469</v>
      </c>
      <c r="D198" s="75">
        <v>3</v>
      </c>
      <c r="E198" s="286">
        <v>3411</v>
      </c>
      <c r="F198" s="76">
        <v>12791.25</v>
      </c>
    </row>
    <row r="199" spans="1:6" ht="45.75" thickBot="1">
      <c r="A199" s="284">
        <v>6</v>
      </c>
      <c r="B199" s="285" t="s">
        <v>1013</v>
      </c>
      <c r="C199" s="75" t="s">
        <v>469</v>
      </c>
      <c r="D199" s="75">
        <v>2</v>
      </c>
      <c r="E199" s="285">
        <v>792.3</v>
      </c>
      <c r="F199" s="76">
        <v>1980.75</v>
      </c>
    </row>
    <row r="200" spans="1:6" ht="75.75" thickBot="1">
      <c r="A200" s="284">
        <v>7</v>
      </c>
      <c r="B200" s="285" t="s">
        <v>1014</v>
      </c>
      <c r="C200" s="75" t="s">
        <v>469</v>
      </c>
      <c r="D200" s="75">
        <v>1</v>
      </c>
      <c r="E200" s="286">
        <v>3312</v>
      </c>
      <c r="F200" s="76">
        <v>4140</v>
      </c>
    </row>
    <row r="201" spans="1:6" ht="15" thickBot="1">
      <c r="A201" s="414" t="s">
        <v>690</v>
      </c>
      <c r="B201" s="415"/>
      <c r="C201" s="288"/>
      <c r="D201" s="288"/>
      <c r="E201" s="288"/>
      <c r="F201" s="289">
        <v>26112</v>
      </c>
    </row>
    <row r="202" spans="1:6" ht="15.75" thickBot="1">
      <c r="A202" s="284">
        <v>1</v>
      </c>
      <c r="B202" s="285" t="s">
        <v>1015</v>
      </c>
      <c r="C202" s="75" t="s">
        <v>469</v>
      </c>
      <c r="D202" s="75">
        <v>1</v>
      </c>
      <c r="E202" s="285">
        <v>634.5</v>
      </c>
      <c r="F202" s="75">
        <v>793.13</v>
      </c>
    </row>
    <row r="203" spans="1:6" ht="45.75" thickBot="1">
      <c r="A203" s="284">
        <v>2</v>
      </c>
      <c r="B203" s="285" t="s">
        <v>1016</v>
      </c>
      <c r="C203" s="75" t="s">
        <v>469</v>
      </c>
      <c r="D203" s="75">
        <v>1</v>
      </c>
      <c r="E203" s="285">
        <v>958.5</v>
      </c>
      <c r="F203" s="76">
        <v>1198.1300000000001</v>
      </c>
    </row>
    <row r="204" spans="1:6" ht="45.75" thickBot="1">
      <c r="A204" s="284">
        <v>3</v>
      </c>
      <c r="B204" s="285" t="s">
        <v>1017</v>
      </c>
      <c r="C204" s="75" t="s">
        <v>469</v>
      </c>
      <c r="D204" s="75">
        <v>1</v>
      </c>
      <c r="E204" s="286">
        <v>1305</v>
      </c>
      <c r="F204" s="76">
        <v>1631.25</v>
      </c>
    </row>
    <row r="205" spans="1:6" ht="60.75" thickBot="1">
      <c r="A205" s="284">
        <v>4</v>
      </c>
      <c r="B205" s="285" t="s">
        <v>1018</v>
      </c>
      <c r="C205" s="75" t="s">
        <v>469</v>
      </c>
      <c r="D205" s="75">
        <v>2</v>
      </c>
      <c r="E205" s="285">
        <v>40.5</v>
      </c>
      <c r="F205" s="75">
        <v>101.25</v>
      </c>
    </row>
    <row r="206" spans="1:6" ht="75.75" thickBot="1">
      <c r="A206" s="284">
        <v>5</v>
      </c>
      <c r="B206" s="285" t="s">
        <v>1019</v>
      </c>
      <c r="C206" s="75" t="s">
        <v>469</v>
      </c>
      <c r="D206" s="75">
        <v>1</v>
      </c>
      <c r="E206" s="285">
        <v>490.5</v>
      </c>
      <c r="F206" s="75">
        <v>613.13</v>
      </c>
    </row>
    <row r="207" spans="1:6" ht="30.75" thickBot="1">
      <c r="A207" s="284">
        <v>6</v>
      </c>
      <c r="B207" s="285" t="s">
        <v>1020</v>
      </c>
      <c r="C207" s="75" t="s">
        <v>469</v>
      </c>
      <c r="D207" s="75">
        <v>4</v>
      </c>
      <c r="E207" s="285">
        <v>76.5</v>
      </c>
      <c r="F207" s="75">
        <v>382.5</v>
      </c>
    </row>
    <row r="208" spans="1:6" ht="30.75" thickBot="1">
      <c r="A208" s="284">
        <v>7</v>
      </c>
      <c r="B208" s="285" t="s">
        <v>1021</v>
      </c>
      <c r="C208" s="75" t="s">
        <v>469</v>
      </c>
      <c r="D208" s="75">
        <v>2</v>
      </c>
      <c r="E208" s="285">
        <v>144</v>
      </c>
      <c r="F208" s="75">
        <v>360</v>
      </c>
    </row>
    <row r="209" spans="1:6" ht="45.75" thickBot="1">
      <c r="A209" s="284">
        <v>8</v>
      </c>
      <c r="B209" s="285" t="s">
        <v>1022</v>
      </c>
      <c r="C209" s="75" t="s">
        <v>469</v>
      </c>
      <c r="D209" s="75">
        <v>2</v>
      </c>
      <c r="E209" s="285">
        <v>51.3</v>
      </c>
      <c r="F209" s="75">
        <v>128.25</v>
      </c>
    </row>
    <row r="210" spans="1:6" ht="75.75" thickBot="1">
      <c r="A210" s="284">
        <v>9</v>
      </c>
      <c r="B210" s="285" t="s">
        <v>1023</v>
      </c>
      <c r="C210" s="75" t="s">
        <v>469</v>
      </c>
      <c r="D210" s="75">
        <v>2</v>
      </c>
      <c r="E210" s="285">
        <v>45</v>
      </c>
      <c r="F210" s="75">
        <v>112.5</v>
      </c>
    </row>
    <row r="211" spans="1:6" ht="75.75" thickBot="1">
      <c r="A211" s="284">
        <v>10</v>
      </c>
      <c r="B211" s="285" t="s">
        <v>1024</v>
      </c>
      <c r="C211" s="75" t="s">
        <v>469</v>
      </c>
      <c r="D211" s="75">
        <v>2</v>
      </c>
      <c r="E211" s="285">
        <v>396</v>
      </c>
      <c r="F211" s="75">
        <v>990</v>
      </c>
    </row>
    <row r="212" spans="1:6" ht="45.75" thickBot="1">
      <c r="A212" s="284">
        <v>11</v>
      </c>
      <c r="B212" s="285" t="s">
        <v>1025</v>
      </c>
      <c r="C212" s="75" t="s">
        <v>469</v>
      </c>
      <c r="D212" s="75">
        <v>10</v>
      </c>
      <c r="E212" s="285">
        <v>210.6</v>
      </c>
      <c r="F212" s="76">
        <v>2632.5</v>
      </c>
    </row>
    <row r="213" spans="1:6" ht="45.75" thickBot="1">
      <c r="A213" s="284">
        <v>12</v>
      </c>
      <c r="B213" s="285" t="s">
        <v>1026</v>
      </c>
      <c r="C213" s="75" t="s">
        <v>469</v>
      </c>
      <c r="D213" s="75">
        <v>4</v>
      </c>
      <c r="E213" s="285">
        <v>576</v>
      </c>
      <c r="F213" s="76">
        <v>2880</v>
      </c>
    </row>
    <row r="214" spans="1:6" ht="60.75" thickBot="1">
      <c r="A214" s="284">
        <v>13</v>
      </c>
      <c r="B214" s="285" t="s">
        <v>1027</v>
      </c>
      <c r="C214" s="75" t="s">
        <v>469</v>
      </c>
      <c r="D214" s="75">
        <v>1</v>
      </c>
      <c r="E214" s="285">
        <v>990</v>
      </c>
      <c r="F214" s="76">
        <v>1237.5</v>
      </c>
    </row>
    <row r="215" spans="1:6" ht="75.75" thickBot="1">
      <c r="A215" s="284">
        <v>14</v>
      </c>
      <c r="B215" s="285" t="s">
        <v>1028</v>
      </c>
      <c r="C215" s="75" t="s">
        <v>469</v>
      </c>
      <c r="D215" s="75">
        <v>1</v>
      </c>
      <c r="E215" s="286">
        <v>4680</v>
      </c>
      <c r="F215" s="76">
        <v>5850</v>
      </c>
    </row>
    <row r="216" spans="1:6" ht="15.75" thickBot="1">
      <c r="A216" s="66"/>
      <c r="B216" s="283"/>
      <c r="C216" s="66"/>
      <c r="D216" s="66"/>
      <c r="E216" s="66"/>
      <c r="F216" s="290">
        <v>18910.13</v>
      </c>
    </row>
    <row r="217" spans="1:6" ht="15.75">
      <c r="A217" s="42"/>
    </row>
    <row r="218" spans="1:6" ht="16.5" thickBot="1">
      <c r="A218" s="42"/>
    </row>
    <row r="219" spans="1:6" ht="32.25" thickBot="1">
      <c r="A219" s="48" t="s">
        <v>595</v>
      </c>
      <c r="B219" s="52">
        <v>3375</v>
      </c>
    </row>
    <row r="220" spans="1:6" ht="15.75">
      <c r="A220" s="42"/>
    </row>
    <row r="221" spans="1:6" ht="15.75">
      <c r="A221" s="42"/>
    </row>
    <row r="222" spans="1:6" ht="15.75">
      <c r="A222" s="42" t="s">
        <v>593</v>
      </c>
      <c r="B222" s="78">
        <v>66877.56</v>
      </c>
    </row>
    <row r="223" spans="1:6" ht="15.75">
      <c r="A223" s="42" t="s">
        <v>1029</v>
      </c>
      <c r="B223" s="122">
        <v>124993.69</v>
      </c>
    </row>
    <row r="224" spans="1:6" ht="15.75">
      <c r="A224" s="42" t="s">
        <v>594</v>
      </c>
      <c r="B224" s="78">
        <v>96009.05</v>
      </c>
    </row>
    <row r="225" spans="1:1" ht="15.75">
      <c r="A225" s="42"/>
    </row>
  </sheetData>
  <mergeCells count="137">
    <mergeCell ref="G168:J168"/>
    <mergeCell ref="K168:L168"/>
    <mergeCell ref="A165:C165"/>
    <mergeCell ref="A166:C166"/>
    <mergeCell ref="A167:C167"/>
    <mergeCell ref="D164:F167"/>
    <mergeCell ref="G164:J167"/>
    <mergeCell ref="G163:J163"/>
    <mergeCell ref="K163:L163"/>
    <mergeCell ref="A164:C164"/>
    <mergeCell ref="K164:L167"/>
    <mergeCell ref="B161:C161"/>
    <mergeCell ref="E161:F161"/>
    <mergeCell ref="I161:J161"/>
    <mergeCell ref="K161:L161"/>
    <mergeCell ref="C162:D162"/>
    <mergeCell ref="F162:G162"/>
    <mergeCell ref="J162:K162"/>
    <mergeCell ref="L162:M162"/>
    <mergeCell ref="M164:M167"/>
    <mergeCell ref="I159:J159"/>
    <mergeCell ref="K159:L159"/>
    <mergeCell ref="B160:C160"/>
    <mergeCell ref="E160:F160"/>
    <mergeCell ref="I160:J160"/>
    <mergeCell ref="K160:L160"/>
    <mergeCell ref="B157:C157"/>
    <mergeCell ref="E157:F157"/>
    <mergeCell ref="I157:J157"/>
    <mergeCell ref="K157:L157"/>
    <mergeCell ref="B158:C158"/>
    <mergeCell ref="E158:F158"/>
    <mergeCell ref="I158:J158"/>
    <mergeCell ref="K158:L158"/>
    <mergeCell ref="I155:J155"/>
    <mergeCell ref="K155:L155"/>
    <mergeCell ref="B156:C156"/>
    <mergeCell ref="E156:F156"/>
    <mergeCell ref="I156:J156"/>
    <mergeCell ref="K156:L156"/>
    <mergeCell ref="B153:C153"/>
    <mergeCell ref="E153:F153"/>
    <mergeCell ref="I153:J153"/>
    <mergeCell ref="K153:L153"/>
    <mergeCell ref="B154:C154"/>
    <mergeCell ref="E154:F154"/>
    <mergeCell ref="I154:J154"/>
    <mergeCell ref="K154:L154"/>
    <mergeCell ref="I151:J151"/>
    <mergeCell ref="K151:L151"/>
    <mergeCell ref="B152:C152"/>
    <mergeCell ref="E152:F152"/>
    <mergeCell ref="I152:J152"/>
    <mergeCell ref="K152:L152"/>
    <mergeCell ref="A141:C141"/>
    <mergeCell ref="D141:F141"/>
    <mergeCell ref="G141:J141"/>
    <mergeCell ref="A149:A150"/>
    <mergeCell ref="B149:C149"/>
    <mergeCell ref="B150:C150"/>
    <mergeCell ref="D149:D150"/>
    <mergeCell ref="E149:F150"/>
    <mergeCell ref="G149:G150"/>
    <mergeCell ref="I149:J149"/>
    <mergeCell ref="I150:J150"/>
    <mergeCell ref="K149:L149"/>
    <mergeCell ref="K150:L150"/>
    <mergeCell ref="I139:J139"/>
    <mergeCell ref="B140:C140"/>
    <mergeCell ref="E140:F140"/>
    <mergeCell ref="I140:J140"/>
    <mergeCell ref="B137:C137"/>
    <mergeCell ref="E137:F137"/>
    <mergeCell ref="I137:J137"/>
    <mergeCell ref="B138:C138"/>
    <mergeCell ref="E138:F138"/>
    <mergeCell ref="I138:J138"/>
    <mergeCell ref="I135:J135"/>
    <mergeCell ref="B136:C136"/>
    <mergeCell ref="E136:F136"/>
    <mergeCell ref="I136:J136"/>
    <mergeCell ref="B133:C133"/>
    <mergeCell ref="E133:F133"/>
    <mergeCell ref="I133:J133"/>
    <mergeCell ref="B134:C134"/>
    <mergeCell ref="E134:F134"/>
    <mergeCell ref="I134:J134"/>
    <mergeCell ref="L127:L128"/>
    <mergeCell ref="A127:A128"/>
    <mergeCell ref="B127:C127"/>
    <mergeCell ref="B128:C128"/>
    <mergeCell ref="D127:D128"/>
    <mergeCell ref="B131:C131"/>
    <mergeCell ref="E131:F131"/>
    <mergeCell ref="I131:J131"/>
    <mergeCell ref="B132:C132"/>
    <mergeCell ref="E132:F132"/>
    <mergeCell ref="I132:J132"/>
    <mergeCell ref="B129:C129"/>
    <mergeCell ref="E129:F129"/>
    <mergeCell ref="I129:J129"/>
    <mergeCell ref="B130:C130"/>
    <mergeCell ref="E130:F130"/>
    <mergeCell ref="I130:J130"/>
    <mergeCell ref="B1:B12"/>
    <mergeCell ref="B13:B15"/>
    <mergeCell ref="B18:B27"/>
    <mergeCell ref="B28:B36"/>
    <mergeCell ref="B37:B46"/>
    <mergeCell ref="B47:B48"/>
    <mergeCell ref="E127:F128"/>
    <mergeCell ref="G127:G128"/>
    <mergeCell ref="I127:J127"/>
    <mergeCell ref="I128:J128"/>
    <mergeCell ref="D185:E185"/>
    <mergeCell ref="A186:B186"/>
    <mergeCell ref="A193:B193"/>
    <mergeCell ref="A201:B201"/>
    <mergeCell ref="A184:F184"/>
    <mergeCell ref="B49:B51"/>
    <mergeCell ref="B56:B57"/>
    <mergeCell ref="C56:C57"/>
    <mergeCell ref="D56:D57"/>
    <mergeCell ref="B135:C135"/>
    <mergeCell ref="E135:F135"/>
    <mergeCell ref="B139:C139"/>
    <mergeCell ref="E139:F139"/>
    <mergeCell ref="B151:C151"/>
    <mergeCell ref="E151:F151"/>
    <mergeCell ref="B155:C155"/>
    <mergeCell ref="E155:F155"/>
    <mergeCell ref="B159:C159"/>
    <mergeCell ref="E159:F159"/>
    <mergeCell ref="A163:C163"/>
    <mergeCell ref="D163:F163"/>
    <mergeCell ref="A168:C168"/>
    <mergeCell ref="D168:F168"/>
  </mergeCells>
  <pageMargins left="0.7" right="0.7" top="0.75" bottom="0.75" header="0.3" footer="0.3"/>
  <pageSetup paperSize="9" orientation="landscape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3"/>
  <sheetViews>
    <sheetView topLeftCell="A4" workbookViewId="0">
      <selection activeCell="A2" sqref="A2"/>
    </sheetView>
  </sheetViews>
  <sheetFormatPr defaultRowHeight="12.75"/>
  <cols>
    <col min="1" max="1" width="5.7109375" style="29" customWidth="1"/>
    <col min="3" max="3" width="33.28515625" bestFit="1" customWidth="1"/>
    <col min="4" max="4" width="12.5703125" customWidth="1"/>
    <col min="5" max="5" width="17.28515625" style="29" customWidth="1"/>
    <col min="6" max="6" width="10" customWidth="1"/>
    <col min="8" max="8" width="14.42578125" bestFit="1" customWidth="1"/>
  </cols>
  <sheetData>
    <row r="1" spans="1:8">
      <c r="A1" s="39" t="s">
        <v>478</v>
      </c>
    </row>
    <row r="3" spans="1:8" ht="20.25" customHeight="1">
      <c r="A3" s="26" t="s">
        <v>481</v>
      </c>
      <c r="B3" s="12" t="s">
        <v>378</v>
      </c>
      <c r="C3" s="12"/>
      <c r="D3" s="12" t="s">
        <v>379</v>
      </c>
      <c r="E3" s="26" t="s">
        <v>380</v>
      </c>
      <c r="F3" s="12" t="s">
        <v>381</v>
      </c>
      <c r="G3" s="12" t="s">
        <v>382</v>
      </c>
      <c r="H3" s="12" t="s">
        <v>459</v>
      </c>
    </row>
    <row r="4" spans="1:8" ht="33.75" customHeight="1">
      <c r="A4" s="27">
        <v>1</v>
      </c>
      <c r="B4" s="4">
        <v>111910</v>
      </c>
      <c r="C4" s="5" t="s">
        <v>90</v>
      </c>
      <c r="D4" s="16" t="s">
        <v>432</v>
      </c>
      <c r="E4" s="27"/>
      <c r="F4" s="3" t="s">
        <v>303</v>
      </c>
      <c r="G4" s="3">
        <v>5267.3140000000003</v>
      </c>
      <c r="H4" s="8">
        <v>225115.5</v>
      </c>
    </row>
    <row r="5" spans="1:8" ht="33.75" customHeight="1">
      <c r="A5" s="27">
        <v>2</v>
      </c>
      <c r="B5" s="4">
        <v>111911</v>
      </c>
      <c r="C5" s="5" t="s">
        <v>91</v>
      </c>
      <c r="D5" s="16">
        <v>2673</v>
      </c>
      <c r="E5" s="27"/>
      <c r="F5" s="3" t="s">
        <v>303</v>
      </c>
      <c r="G5" s="3">
        <v>128</v>
      </c>
      <c r="H5" s="7">
        <v>1356</v>
      </c>
    </row>
    <row r="6" spans="1:8" ht="33.75" customHeight="1">
      <c r="A6" s="27">
        <v>3</v>
      </c>
      <c r="B6" s="4">
        <v>111912</v>
      </c>
      <c r="C6" s="5" t="s">
        <v>92</v>
      </c>
      <c r="D6" s="3">
        <v>2698</v>
      </c>
      <c r="E6" s="27"/>
      <c r="F6" s="3" t="s">
        <v>303</v>
      </c>
      <c r="G6" s="3">
        <v>524.53</v>
      </c>
      <c r="H6" s="7">
        <v>4616.3</v>
      </c>
    </row>
    <row r="7" spans="1:8" ht="33.75" customHeight="1">
      <c r="A7" s="27">
        <v>4</v>
      </c>
      <c r="B7" s="4">
        <v>111913</v>
      </c>
      <c r="C7" s="5" t="s">
        <v>93</v>
      </c>
      <c r="D7" s="3"/>
      <c r="E7" s="27"/>
      <c r="F7" s="3" t="s">
        <v>315</v>
      </c>
      <c r="G7" s="3">
        <v>180</v>
      </c>
      <c r="H7" s="7">
        <v>6300</v>
      </c>
    </row>
    <row r="8" spans="1:8" ht="33.75" customHeight="1">
      <c r="A8" s="27">
        <v>5</v>
      </c>
      <c r="B8" s="4">
        <v>111914</v>
      </c>
      <c r="C8" s="5" t="s">
        <v>94</v>
      </c>
      <c r="D8" s="3"/>
      <c r="E8" s="27" t="s">
        <v>473</v>
      </c>
      <c r="F8" s="3" t="s">
        <v>326</v>
      </c>
      <c r="G8" s="3">
        <v>322</v>
      </c>
      <c r="H8" s="10">
        <v>11270</v>
      </c>
    </row>
    <row r="9" spans="1:8" ht="33.75" customHeight="1">
      <c r="A9" s="27">
        <v>6</v>
      </c>
      <c r="B9" s="4">
        <v>111915</v>
      </c>
      <c r="C9" s="5" t="s">
        <v>95</v>
      </c>
      <c r="D9" s="3"/>
      <c r="E9" s="27">
        <v>908</v>
      </c>
      <c r="F9" s="3" t="s">
        <v>303</v>
      </c>
      <c r="G9" s="3">
        <v>81</v>
      </c>
      <c r="H9" s="7">
        <v>2835</v>
      </c>
    </row>
    <row r="10" spans="1:8" ht="33.75" customHeight="1">
      <c r="A10" s="27">
        <v>7</v>
      </c>
      <c r="B10" s="4">
        <v>111916</v>
      </c>
      <c r="C10" s="5" t="s">
        <v>96</v>
      </c>
      <c r="D10" s="3">
        <v>2458</v>
      </c>
      <c r="E10" s="27" t="s">
        <v>471</v>
      </c>
      <c r="F10" s="3" t="s">
        <v>303</v>
      </c>
      <c r="G10" s="3">
        <v>451.51</v>
      </c>
      <c r="H10" s="10">
        <v>15802.85</v>
      </c>
    </row>
    <row r="11" spans="1:8" ht="33.75" customHeight="1">
      <c r="A11" s="27">
        <v>8</v>
      </c>
      <c r="B11" s="4">
        <v>111917</v>
      </c>
      <c r="C11" s="5" t="s">
        <v>97</v>
      </c>
      <c r="D11" s="3"/>
      <c r="E11" s="27" t="s">
        <v>433</v>
      </c>
      <c r="F11" s="3" t="s">
        <v>315</v>
      </c>
      <c r="G11" s="3">
        <v>310</v>
      </c>
      <c r="H11" s="10">
        <v>10850</v>
      </c>
    </row>
    <row r="12" spans="1:8" ht="33.75" customHeight="1">
      <c r="A12" s="27">
        <v>9</v>
      </c>
      <c r="B12" s="4">
        <v>111918</v>
      </c>
      <c r="C12" s="5" t="s">
        <v>98</v>
      </c>
      <c r="D12" s="3">
        <v>650</v>
      </c>
      <c r="E12" s="27" t="s">
        <v>434</v>
      </c>
      <c r="F12" s="3" t="s">
        <v>303</v>
      </c>
      <c r="G12" s="3">
        <v>350</v>
      </c>
      <c r="H12" s="10">
        <v>12250</v>
      </c>
    </row>
    <row r="13" spans="1:8" ht="33.75" customHeight="1">
      <c r="A13" s="27">
        <v>10</v>
      </c>
      <c r="B13" s="4">
        <v>111919</v>
      </c>
      <c r="C13" s="5" t="s">
        <v>99</v>
      </c>
      <c r="D13" s="3">
        <v>1366</v>
      </c>
      <c r="E13" s="27" t="s">
        <v>472</v>
      </c>
      <c r="F13" s="3" t="s">
        <v>315</v>
      </c>
      <c r="G13" s="3">
        <v>169</v>
      </c>
      <c r="H13" s="7">
        <v>5915</v>
      </c>
    </row>
    <row r="14" spans="1:8" ht="33.75" customHeight="1">
      <c r="A14" s="27">
        <v>11</v>
      </c>
      <c r="B14" s="4">
        <v>111920</v>
      </c>
      <c r="C14" s="5" t="s">
        <v>100</v>
      </c>
      <c r="D14" s="3"/>
      <c r="E14" s="37" t="s">
        <v>435</v>
      </c>
      <c r="F14" s="3" t="s">
        <v>326</v>
      </c>
      <c r="G14" s="3">
        <v>1421</v>
      </c>
      <c r="H14" s="7">
        <v>9947</v>
      </c>
    </row>
    <row r="15" spans="1:8" ht="33.75" customHeight="1">
      <c r="A15" s="27">
        <v>12</v>
      </c>
      <c r="B15" s="4">
        <v>111921</v>
      </c>
      <c r="C15" s="5" t="s">
        <v>101</v>
      </c>
      <c r="D15" s="3">
        <v>2514</v>
      </c>
      <c r="E15" s="27" t="s">
        <v>436</v>
      </c>
      <c r="F15" s="3" t="s">
        <v>303</v>
      </c>
      <c r="G15" s="3">
        <v>2179.5700000000002</v>
      </c>
      <c r="H15" s="10">
        <v>93773.36</v>
      </c>
    </row>
    <row r="16" spans="1:8" ht="33.75" customHeight="1">
      <c r="A16" s="27">
        <v>13</v>
      </c>
      <c r="B16" s="4">
        <v>111922</v>
      </c>
      <c r="C16" s="5" t="s">
        <v>102</v>
      </c>
      <c r="D16" s="3">
        <v>2630</v>
      </c>
      <c r="E16" s="37" t="s">
        <v>437</v>
      </c>
      <c r="F16" s="3" t="s">
        <v>303</v>
      </c>
      <c r="G16" s="3">
        <v>219.4</v>
      </c>
      <c r="H16" s="7">
        <v>1525</v>
      </c>
    </row>
    <row r="17" spans="1:8" ht="33.75" customHeight="1">
      <c r="A17" s="27">
        <v>14</v>
      </c>
      <c r="B17" s="4">
        <v>111923</v>
      </c>
      <c r="C17" s="5" t="s">
        <v>103</v>
      </c>
      <c r="D17" s="3">
        <v>1395</v>
      </c>
      <c r="E17" s="38" t="s">
        <v>474</v>
      </c>
      <c r="F17" s="3" t="s">
        <v>315</v>
      </c>
      <c r="G17" s="3">
        <v>205</v>
      </c>
      <c r="H17" s="7">
        <v>7175</v>
      </c>
    </row>
    <row r="18" spans="1:8" ht="33.75" customHeight="1">
      <c r="A18" s="27">
        <v>15</v>
      </c>
      <c r="B18" s="4">
        <v>111924</v>
      </c>
      <c r="C18" s="5" t="s">
        <v>104</v>
      </c>
      <c r="D18" s="3">
        <v>1363</v>
      </c>
      <c r="E18" s="30" t="s">
        <v>475</v>
      </c>
      <c r="F18" s="3" t="s">
        <v>315</v>
      </c>
      <c r="G18" s="3">
        <v>102</v>
      </c>
      <c r="H18" s="7">
        <v>3570</v>
      </c>
    </row>
    <row r="19" spans="1:8" ht="33.75" customHeight="1">
      <c r="A19" s="27">
        <v>16</v>
      </c>
      <c r="B19" s="4">
        <v>111925</v>
      </c>
      <c r="C19" s="5" t="s">
        <v>105</v>
      </c>
      <c r="D19" s="3">
        <v>1094</v>
      </c>
      <c r="E19" s="37" t="s">
        <v>438</v>
      </c>
      <c r="F19" s="3" t="s">
        <v>326</v>
      </c>
      <c r="G19" s="3">
        <v>4381</v>
      </c>
      <c r="H19" s="10">
        <v>87620</v>
      </c>
    </row>
    <row r="20" spans="1:8" ht="33.75" customHeight="1">
      <c r="A20" s="27">
        <v>17</v>
      </c>
      <c r="B20" s="180">
        <v>111309</v>
      </c>
      <c r="C20" s="184" t="s">
        <v>922</v>
      </c>
      <c r="D20" s="182">
        <v>2769</v>
      </c>
      <c r="E20" s="238" t="s">
        <v>923</v>
      </c>
      <c r="F20" s="182" t="s">
        <v>303</v>
      </c>
      <c r="G20" s="182">
        <v>2584</v>
      </c>
      <c r="H20" s="239">
        <v>213726.97</v>
      </c>
    </row>
    <row r="21" spans="1:8" ht="33.75" customHeight="1">
      <c r="A21" s="27">
        <v>18</v>
      </c>
      <c r="B21" s="180">
        <v>111310</v>
      </c>
      <c r="C21" s="184" t="s">
        <v>924</v>
      </c>
      <c r="D21" s="182">
        <v>2769</v>
      </c>
      <c r="E21" s="238" t="s">
        <v>925</v>
      </c>
      <c r="F21" s="182" t="s">
        <v>303</v>
      </c>
      <c r="G21" s="182">
        <v>3103</v>
      </c>
      <c r="H21" s="239">
        <v>257263.94</v>
      </c>
    </row>
    <row r="22" spans="1:8" ht="33.75" customHeight="1">
      <c r="A22" s="27">
        <v>19</v>
      </c>
      <c r="B22" s="180">
        <v>111311</v>
      </c>
      <c r="C22" s="184" t="s">
        <v>926</v>
      </c>
      <c r="D22" s="182">
        <v>2769</v>
      </c>
      <c r="E22" s="238" t="s">
        <v>927</v>
      </c>
      <c r="F22" s="182" t="s">
        <v>303</v>
      </c>
      <c r="G22" s="182">
        <v>12976</v>
      </c>
      <c r="H22" s="239">
        <v>753321.6</v>
      </c>
    </row>
    <row r="23" spans="1:8" ht="33.75" customHeight="1">
      <c r="A23" s="27">
        <v>20</v>
      </c>
      <c r="B23" s="180">
        <v>111312</v>
      </c>
      <c r="C23" s="184" t="s">
        <v>928</v>
      </c>
      <c r="D23" s="182">
        <v>3079</v>
      </c>
      <c r="E23" s="238" t="s">
        <v>929</v>
      </c>
      <c r="F23" s="182" t="s">
        <v>303</v>
      </c>
      <c r="G23" s="182">
        <v>3079</v>
      </c>
      <c r="H23" s="239">
        <v>127708.46</v>
      </c>
    </row>
    <row r="24" spans="1:8" ht="33.75" customHeight="1">
      <c r="A24" s="27">
        <v>21</v>
      </c>
      <c r="B24" s="180">
        <v>111313</v>
      </c>
      <c r="C24" s="184" t="s">
        <v>930</v>
      </c>
      <c r="D24" s="182">
        <v>2769</v>
      </c>
      <c r="E24" s="238" t="s">
        <v>931</v>
      </c>
      <c r="F24" s="182" t="s">
        <v>303</v>
      </c>
      <c r="G24" s="182">
        <v>2845</v>
      </c>
      <c r="H24" s="239">
        <v>117945.62</v>
      </c>
    </row>
    <row r="25" spans="1:8" ht="33.75" customHeight="1">
      <c r="A25" s="27">
        <v>22</v>
      </c>
      <c r="B25" s="180">
        <v>111314</v>
      </c>
      <c r="C25" s="184" t="s">
        <v>932</v>
      </c>
      <c r="D25" s="182">
        <v>2769</v>
      </c>
      <c r="E25" s="238" t="s">
        <v>933</v>
      </c>
      <c r="F25" s="182" t="s">
        <v>303</v>
      </c>
      <c r="G25" s="182">
        <v>12717</v>
      </c>
      <c r="H25" s="239">
        <v>1054122.51</v>
      </c>
    </row>
    <row r="26" spans="1:8" ht="33.75" customHeight="1">
      <c r="A26" s="27">
        <v>23</v>
      </c>
      <c r="B26" s="180">
        <v>111315</v>
      </c>
      <c r="C26" s="184" t="s">
        <v>934</v>
      </c>
      <c r="D26" s="182">
        <v>7803</v>
      </c>
      <c r="E26" s="238" t="s">
        <v>935</v>
      </c>
      <c r="F26" s="182" t="s">
        <v>315</v>
      </c>
      <c r="G26" s="182">
        <v>29809</v>
      </c>
      <c r="H26" s="239">
        <v>697910.9</v>
      </c>
    </row>
    <row r="27" spans="1:8" ht="33.75" customHeight="1">
      <c r="A27" s="27">
        <v>24</v>
      </c>
      <c r="B27" s="180">
        <v>111316</v>
      </c>
      <c r="C27" s="184" t="s">
        <v>936</v>
      </c>
      <c r="D27" s="182">
        <v>7802</v>
      </c>
      <c r="E27" s="238" t="s">
        <v>937</v>
      </c>
      <c r="F27" s="182" t="s">
        <v>315</v>
      </c>
      <c r="G27" s="182">
        <v>105311</v>
      </c>
      <c r="H27" s="239">
        <v>3040000</v>
      </c>
    </row>
    <row r="28" spans="1:8" ht="40.5" customHeight="1">
      <c r="A28" s="27">
        <v>25</v>
      </c>
      <c r="B28" s="180">
        <v>111317</v>
      </c>
      <c r="C28" s="184" t="s">
        <v>938</v>
      </c>
      <c r="D28" s="182">
        <v>2572</v>
      </c>
      <c r="E28" s="238" t="s">
        <v>939</v>
      </c>
      <c r="F28" s="182" t="s">
        <v>303</v>
      </c>
      <c r="G28" s="182">
        <v>12620.56</v>
      </c>
      <c r="H28" s="239">
        <v>126200</v>
      </c>
    </row>
    <row r="29" spans="1:8" ht="40.5" customHeight="1">
      <c r="A29" s="27">
        <v>26</v>
      </c>
      <c r="B29" s="180">
        <v>111318</v>
      </c>
      <c r="C29" s="184" t="s">
        <v>940</v>
      </c>
      <c r="D29" s="182">
        <v>2572</v>
      </c>
      <c r="E29" s="238" t="s">
        <v>941</v>
      </c>
      <c r="F29" s="182" t="s">
        <v>303</v>
      </c>
      <c r="G29" s="182">
        <v>712.14</v>
      </c>
      <c r="H29" s="239">
        <v>7120</v>
      </c>
    </row>
    <row r="30" spans="1:8" ht="33.75" customHeight="1">
      <c r="A30" s="27">
        <v>27</v>
      </c>
      <c r="B30" s="180">
        <v>111319</v>
      </c>
      <c r="C30" s="184" t="s">
        <v>942</v>
      </c>
      <c r="D30" s="182">
        <v>1182</v>
      </c>
      <c r="E30" s="241" t="s">
        <v>943</v>
      </c>
      <c r="F30" s="242" t="s">
        <v>315</v>
      </c>
      <c r="G30" s="182">
        <v>10300</v>
      </c>
      <c r="H30" s="239">
        <v>206000</v>
      </c>
    </row>
    <row r="31" spans="1:8" ht="24.75" customHeight="1">
      <c r="A31" s="27"/>
      <c r="B31" s="3"/>
      <c r="C31" s="3"/>
      <c r="D31" s="3"/>
      <c r="E31" s="27"/>
      <c r="F31" s="3"/>
      <c r="G31" s="12">
        <f>SUM(G4:G30)</f>
        <v>212348.024</v>
      </c>
      <c r="H31" s="20">
        <f>SUM(H4:H30)</f>
        <v>7101241.0099999998</v>
      </c>
    </row>
    <row r="33" spans="5:5">
      <c r="E33" s="240"/>
    </row>
  </sheetData>
  <pageMargins left="0.25" right="0.25" top="0.75" bottom="0.75" header="0.3" footer="0.3"/>
  <pageSetup paperSize="9" scale="90" fitToHeight="0" orientation="portrait" verticalDpi="4294967294" r:id="rId1"/>
  <headerFooter alignWithMargins="0"/>
  <ignoredErrors>
    <ignoredError sqref="E30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0"/>
  <sheetViews>
    <sheetView workbookViewId="0">
      <selection activeCell="A2" sqref="A2"/>
    </sheetView>
  </sheetViews>
  <sheetFormatPr defaultRowHeight="12.75"/>
  <cols>
    <col min="2" max="2" width="27.5703125" customWidth="1"/>
    <col min="3" max="3" width="13.5703125" customWidth="1"/>
    <col min="4" max="4" width="25.7109375" style="29" customWidth="1"/>
    <col min="5" max="5" width="17.7109375" bestFit="1" customWidth="1"/>
    <col min="6" max="6" width="9.140625" style="29"/>
    <col min="7" max="7" width="12.42578125" customWidth="1"/>
    <col min="8" max="8" width="10.5703125" style="29" customWidth="1"/>
  </cols>
  <sheetData>
    <row r="1" spans="2:8">
      <c r="B1" t="s">
        <v>476</v>
      </c>
    </row>
    <row r="3" spans="2:8" ht="38.25">
      <c r="B3" s="25" t="s">
        <v>447</v>
      </c>
      <c r="C3" s="25" t="s">
        <v>448</v>
      </c>
      <c r="D3" s="26" t="s">
        <v>449</v>
      </c>
      <c r="E3" s="26" t="s">
        <v>450</v>
      </c>
      <c r="F3" s="26" t="s">
        <v>451</v>
      </c>
      <c r="G3" s="25" t="s">
        <v>455</v>
      </c>
      <c r="H3" s="25" t="s">
        <v>452</v>
      </c>
    </row>
    <row r="4" spans="2:8" ht="30" customHeight="1">
      <c r="B4" s="23" t="s">
        <v>453</v>
      </c>
      <c r="C4" s="23" t="s">
        <v>454</v>
      </c>
      <c r="D4" s="27">
        <v>81394716246</v>
      </c>
      <c r="E4" s="24">
        <v>301000000</v>
      </c>
      <c r="F4" s="30" t="s">
        <v>456</v>
      </c>
      <c r="G4" s="24">
        <v>3573100</v>
      </c>
      <c r="H4" s="30">
        <v>1.19</v>
      </c>
    </row>
    <row r="5" spans="2:8" ht="33.75" customHeight="1">
      <c r="B5" s="23" t="s">
        <v>457</v>
      </c>
      <c r="C5" s="23" t="s">
        <v>454</v>
      </c>
      <c r="D5" s="27">
        <v>14001865632</v>
      </c>
      <c r="E5" s="24">
        <v>4973000</v>
      </c>
      <c r="F5" s="30" t="s">
        <v>456</v>
      </c>
      <c r="G5" s="24">
        <v>49700</v>
      </c>
      <c r="H5" s="30">
        <v>1</v>
      </c>
    </row>
    <row r="6" spans="2:8" ht="30" customHeight="1">
      <c r="B6" s="23" t="s">
        <v>441</v>
      </c>
      <c r="C6" s="23" t="s">
        <v>454</v>
      </c>
      <c r="D6" s="27">
        <v>29035933600</v>
      </c>
      <c r="E6" s="24">
        <v>150000000</v>
      </c>
      <c r="F6" s="30" t="s">
        <v>456</v>
      </c>
      <c r="G6" s="24">
        <v>3800000</v>
      </c>
      <c r="H6" s="30">
        <v>2.5</v>
      </c>
    </row>
    <row r="7" spans="2:8" ht="29.25" customHeight="1">
      <c r="B7" s="23" t="s">
        <v>442</v>
      </c>
      <c r="C7" s="23" t="s">
        <v>454</v>
      </c>
      <c r="D7" s="27">
        <v>51014052038</v>
      </c>
      <c r="E7" s="3"/>
      <c r="F7" s="30" t="s">
        <v>456</v>
      </c>
      <c r="G7" s="24">
        <v>9200</v>
      </c>
      <c r="H7" s="30">
        <v>0.63</v>
      </c>
    </row>
    <row r="10" spans="2:8">
      <c r="D10" s="28"/>
    </row>
  </sheetData>
  <pageMargins left="0.25" right="0.25" top="0.75" bottom="0.75" header="0.3" footer="0.3"/>
  <pageSetup paperSize="9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6"/>
  <sheetViews>
    <sheetView topLeftCell="A46" workbookViewId="0">
      <selection activeCell="A2" sqref="A2"/>
    </sheetView>
  </sheetViews>
  <sheetFormatPr defaultRowHeight="12.75"/>
  <cols>
    <col min="2" max="2" width="33.28515625" bestFit="1" customWidth="1"/>
    <col min="3" max="3" width="15.85546875" customWidth="1"/>
    <col min="4" max="4" width="12.140625" customWidth="1"/>
    <col min="7" max="7" width="14.42578125" style="36" bestFit="1" customWidth="1"/>
  </cols>
  <sheetData>
    <row r="1" spans="1:7">
      <c r="A1" t="s">
        <v>479</v>
      </c>
    </row>
    <row r="3" spans="1:7" ht="25.5" customHeight="1">
      <c r="A3" s="12" t="s">
        <v>378</v>
      </c>
      <c r="B3" s="12"/>
      <c r="C3" s="12" t="s">
        <v>461</v>
      </c>
      <c r="D3" s="12" t="s">
        <v>460</v>
      </c>
      <c r="E3" s="12" t="s">
        <v>381</v>
      </c>
      <c r="F3" s="12" t="s">
        <v>382</v>
      </c>
      <c r="G3" s="19" t="s">
        <v>459</v>
      </c>
    </row>
    <row r="4" spans="1:7" ht="33.75" customHeight="1">
      <c r="A4" s="4">
        <v>21310</v>
      </c>
      <c r="B4" s="17" t="s">
        <v>117</v>
      </c>
      <c r="C4" s="3">
        <v>540.75</v>
      </c>
      <c r="D4" s="18"/>
      <c r="E4" s="23" t="s">
        <v>326</v>
      </c>
      <c r="F4" s="3">
        <v>345</v>
      </c>
      <c r="G4" s="53">
        <v>26732.38</v>
      </c>
    </row>
    <row r="5" spans="1:7" ht="33.75" customHeight="1">
      <c r="A5" s="4">
        <v>21311</v>
      </c>
      <c r="B5" s="17" t="s">
        <v>118</v>
      </c>
      <c r="C5" s="3">
        <v>1277</v>
      </c>
      <c r="D5" s="18"/>
      <c r="E5" s="23" t="s">
        <v>303</v>
      </c>
      <c r="F5" s="3"/>
      <c r="G5" s="53">
        <v>422106.89</v>
      </c>
    </row>
    <row r="6" spans="1:7" ht="33.75" customHeight="1">
      <c r="A6" s="4">
        <v>213110</v>
      </c>
      <c r="B6" s="17" t="s">
        <v>119</v>
      </c>
      <c r="C6" s="3"/>
      <c r="D6" s="18"/>
      <c r="E6" s="23" t="s">
        <v>303</v>
      </c>
      <c r="F6" s="3"/>
      <c r="G6" s="53">
        <v>1209192.2</v>
      </c>
    </row>
    <row r="7" spans="1:7" ht="33.75" customHeight="1">
      <c r="A7" s="4">
        <v>213112</v>
      </c>
      <c r="B7" s="17" t="s">
        <v>120</v>
      </c>
      <c r="C7" s="3"/>
      <c r="D7" s="18"/>
      <c r="E7" s="23" t="s">
        <v>315</v>
      </c>
      <c r="F7" s="3"/>
      <c r="G7" s="53">
        <v>61814.73</v>
      </c>
    </row>
    <row r="8" spans="1:7" ht="33.75" customHeight="1">
      <c r="A8" s="4">
        <v>213114</v>
      </c>
      <c r="B8" s="5" t="s">
        <v>122</v>
      </c>
      <c r="C8" s="3"/>
      <c r="D8" s="18"/>
      <c r="E8" s="23" t="s">
        <v>303</v>
      </c>
      <c r="F8" s="3"/>
      <c r="G8" s="53">
        <v>32355</v>
      </c>
    </row>
    <row r="9" spans="1:7" ht="33.75" customHeight="1">
      <c r="A9" s="4">
        <v>21312</v>
      </c>
      <c r="B9" s="5" t="s">
        <v>123</v>
      </c>
      <c r="C9" s="18">
        <v>350</v>
      </c>
      <c r="D9" s="18"/>
      <c r="E9" s="23" t="s">
        <v>303</v>
      </c>
      <c r="F9" s="3"/>
      <c r="G9" s="53">
        <v>225541.4</v>
      </c>
    </row>
    <row r="10" spans="1:7" ht="33.75" customHeight="1">
      <c r="A10" s="4">
        <v>213121</v>
      </c>
      <c r="B10" s="5" t="s">
        <v>124</v>
      </c>
      <c r="C10" s="18">
        <v>831.93</v>
      </c>
      <c r="D10" s="18">
        <v>3</v>
      </c>
      <c r="E10" s="23" t="s">
        <v>303</v>
      </c>
      <c r="F10" s="3"/>
      <c r="G10" s="53">
        <v>124789.5</v>
      </c>
    </row>
    <row r="11" spans="1:7" ht="33.75" customHeight="1">
      <c r="A11" s="4">
        <v>213122</v>
      </c>
      <c r="B11" s="5" t="s">
        <v>125</v>
      </c>
      <c r="C11" s="18">
        <v>623.42999999999995</v>
      </c>
      <c r="D11" s="18">
        <v>4</v>
      </c>
      <c r="E11" s="23" t="s">
        <v>303</v>
      </c>
      <c r="F11" s="3"/>
      <c r="G11" s="53">
        <v>124686</v>
      </c>
    </row>
    <row r="12" spans="1:7" ht="33.75" customHeight="1">
      <c r="A12" s="4">
        <v>213123</v>
      </c>
      <c r="B12" s="5" t="s">
        <v>126</v>
      </c>
      <c r="C12" s="18">
        <v>249.61</v>
      </c>
      <c r="D12" s="18">
        <v>3</v>
      </c>
      <c r="E12" s="23" t="s">
        <v>303</v>
      </c>
      <c r="F12" s="3"/>
      <c r="G12" s="53">
        <v>37441.5</v>
      </c>
    </row>
    <row r="13" spans="1:7" ht="33.75" customHeight="1">
      <c r="A13" s="4">
        <v>213124</v>
      </c>
      <c r="B13" s="5" t="s">
        <v>127</v>
      </c>
      <c r="C13" s="18">
        <v>1488.34</v>
      </c>
      <c r="D13" s="18">
        <v>3</v>
      </c>
      <c r="E13" s="23" t="s">
        <v>303</v>
      </c>
      <c r="F13" s="3"/>
      <c r="G13" s="53">
        <v>223251</v>
      </c>
    </row>
    <row r="14" spans="1:7" ht="33.75" customHeight="1">
      <c r="A14" s="4">
        <v>213125</v>
      </c>
      <c r="B14" s="5" t="s">
        <v>128</v>
      </c>
      <c r="C14" s="18">
        <v>1124.0999999999999</v>
      </c>
      <c r="D14" s="18">
        <v>5</v>
      </c>
      <c r="E14" s="23" t="s">
        <v>303</v>
      </c>
      <c r="F14" s="3"/>
      <c r="G14" s="53">
        <v>281025</v>
      </c>
    </row>
    <row r="15" spans="1:7" ht="33.75" customHeight="1">
      <c r="A15" s="4">
        <v>213126</v>
      </c>
      <c r="B15" s="5" t="s">
        <v>129</v>
      </c>
      <c r="C15" s="18">
        <v>109.52</v>
      </c>
      <c r="D15" s="18">
        <v>2.5</v>
      </c>
      <c r="E15" s="23" t="s">
        <v>303</v>
      </c>
      <c r="F15" s="3"/>
      <c r="G15" s="53">
        <v>13690</v>
      </c>
    </row>
    <row r="16" spans="1:7" ht="33.75" customHeight="1">
      <c r="A16" s="4">
        <v>213127</v>
      </c>
      <c r="B16" s="5" t="s">
        <v>130</v>
      </c>
      <c r="C16" s="18">
        <v>400</v>
      </c>
      <c r="D16" s="18">
        <v>3.5</v>
      </c>
      <c r="E16" s="23" t="s">
        <v>303</v>
      </c>
      <c r="F16" s="3"/>
      <c r="G16" s="53">
        <v>70000</v>
      </c>
    </row>
    <row r="17" spans="1:7" ht="33.75" customHeight="1">
      <c r="A17" s="4">
        <v>213128</v>
      </c>
      <c r="B17" s="5" t="s">
        <v>131</v>
      </c>
      <c r="C17" s="18">
        <v>76.930000000000007</v>
      </c>
      <c r="D17" s="18">
        <v>2.5</v>
      </c>
      <c r="E17" s="23" t="s">
        <v>303</v>
      </c>
      <c r="F17" s="3"/>
      <c r="G17" s="53">
        <v>9616.25</v>
      </c>
    </row>
    <row r="18" spans="1:7" ht="33.75" customHeight="1">
      <c r="A18" s="4">
        <v>213129</v>
      </c>
      <c r="B18" s="5" t="s">
        <v>132</v>
      </c>
      <c r="C18" s="18">
        <v>774.27</v>
      </c>
      <c r="D18" s="18">
        <v>3</v>
      </c>
      <c r="E18" s="23" t="s">
        <v>303</v>
      </c>
      <c r="F18" s="3"/>
      <c r="G18" s="53">
        <v>116140.5</v>
      </c>
    </row>
    <row r="19" spans="1:7" ht="33.75" customHeight="1">
      <c r="A19" s="4">
        <v>21313</v>
      </c>
      <c r="B19" s="17" t="s">
        <v>133</v>
      </c>
      <c r="C19" s="18"/>
      <c r="D19" s="18"/>
      <c r="E19" s="23" t="s">
        <v>303</v>
      </c>
      <c r="F19" s="3"/>
      <c r="G19" s="53">
        <v>20609.77</v>
      </c>
    </row>
    <row r="20" spans="1:7" ht="33.75" customHeight="1">
      <c r="A20" s="4">
        <v>213130</v>
      </c>
      <c r="B20" s="5" t="s">
        <v>134</v>
      </c>
      <c r="C20" s="18">
        <v>391.22</v>
      </c>
      <c r="D20" s="18">
        <v>4</v>
      </c>
      <c r="E20" s="23" t="s">
        <v>303</v>
      </c>
      <c r="F20" s="3"/>
      <c r="G20" s="53">
        <v>78244</v>
      </c>
    </row>
    <row r="21" spans="1:7" ht="33.75" customHeight="1">
      <c r="A21" s="4">
        <v>213131</v>
      </c>
      <c r="B21" s="5" t="s">
        <v>135</v>
      </c>
      <c r="C21" s="18">
        <v>201.81</v>
      </c>
      <c r="D21" s="18">
        <v>2.5</v>
      </c>
      <c r="E21" s="23" t="s">
        <v>303</v>
      </c>
      <c r="F21" s="3"/>
      <c r="G21" s="53">
        <v>25226.25</v>
      </c>
    </row>
    <row r="22" spans="1:7" ht="33.75" customHeight="1">
      <c r="A22" s="4">
        <v>213132</v>
      </c>
      <c r="B22" s="5" t="s">
        <v>136</v>
      </c>
      <c r="C22" s="18">
        <v>114.88</v>
      </c>
      <c r="D22" s="18">
        <v>2.5</v>
      </c>
      <c r="E22" s="23" t="s">
        <v>303</v>
      </c>
      <c r="F22" s="3"/>
      <c r="G22" s="53">
        <v>14360</v>
      </c>
    </row>
    <row r="23" spans="1:7" ht="33.75" customHeight="1">
      <c r="A23" s="4">
        <v>213133</v>
      </c>
      <c r="B23" s="5" t="s">
        <v>137</v>
      </c>
      <c r="C23" s="18">
        <v>298</v>
      </c>
      <c r="D23" s="18">
        <v>3</v>
      </c>
      <c r="E23" s="23" t="s">
        <v>303</v>
      </c>
      <c r="F23" s="3"/>
      <c r="G23" s="53">
        <v>44700</v>
      </c>
    </row>
    <row r="24" spans="1:7" ht="33.75" customHeight="1">
      <c r="A24" s="4">
        <v>213134</v>
      </c>
      <c r="B24" s="5" t="s">
        <v>138</v>
      </c>
      <c r="C24" s="18">
        <v>1169.01</v>
      </c>
      <c r="D24" s="18">
        <v>4</v>
      </c>
      <c r="E24" s="23" t="s">
        <v>303</v>
      </c>
      <c r="F24" s="3"/>
      <c r="G24" s="53">
        <v>233802</v>
      </c>
    </row>
    <row r="25" spans="1:7" ht="33.75" customHeight="1">
      <c r="A25" s="4">
        <v>213136</v>
      </c>
      <c r="B25" s="5" t="s">
        <v>139</v>
      </c>
      <c r="C25" s="18">
        <v>250.01</v>
      </c>
      <c r="D25" s="33">
        <v>3</v>
      </c>
      <c r="E25" s="23" t="s">
        <v>315</v>
      </c>
      <c r="F25" s="3"/>
      <c r="G25" s="53">
        <v>37501.5</v>
      </c>
    </row>
    <row r="26" spans="1:7" ht="33.75" customHeight="1">
      <c r="A26" s="4">
        <v>213137</v>
      </c>
      <c r="B26" s="5" t="s">
        <v>140</v>
      </c>
      <c r="C26" s="18">
        <v>420</v>
      </c>
      <c r="D26" s="18">
        <v>5</v>
      </c>
      <c r="E26" s="23" t="s">
        <v>315</v>
      </c>
      <c r="F26" s="3"/>
      <c r="G26" s="53">
        <v>105000</v>
      </c>
    </row>
    <row r="27" spans="1:7" ht="33.75" customHeight="1">
      <c r="A27" s="4">
        <v>213138</v>
      </c>
      <c r="B27" s="5" t="s">
        <v>141</v>
      </c>
      <c r="C27" s="18">
        <v>487.53</v>
      </c>
      <c r="D27" s="18">
        <v>2.5</v>
      </c>
      <c r="E27" s="23" t="s">
        <v>315</v>
      </c>
      <c r="F27" s="3"/>
      <c r="G27" s="53">
        <v>60941.25</v>
      </c>
    </row>
    <row r="28" spans="1:7" ht="33.75" customHeight="1">
      <c r="A28" s="4">
        <v>213139</v>
      </c>
      <c r="B28" s="5" t="s">
        <v>142</v>
      </c>
      <c r="C28" s="18">
        <v>1720.73</v>
      </c>
      <c r="D28" s="18">
        <v>5</v>
      </c>
      <c r="E28" s="23" t="s">
        <v>315</v>
      </c>
      <c r="F28" s="3"/>
      <c r="G28" s="53">
        <v>430182.5</v>
      </c>
    </row>
    <row r="29" spans="1:7" ht="33.75" customHeight="1">
      <c r="A29" s="4">
        <v>213140</v>
      </c>
      <c r="B29" s="5" t="s">
        <v>144</v>
      </c>
      <c r="C29" s="18">
        <v>663.09</v>
      </c>
      <c r="D29" s="18">
        <v>3</v>
      </c>
      <c r="E29" s="23" t="s">
        <v>326</v>
      </c>
      <c r="F29" s="3"/>
      <c r="G29" s="53">
        <v>99463.5</v>
      </c>
    </row>
    <row r="30" spans="1:7" ht="33.75" customHeight="1">
      <c r="A30" s="4">
        <v>213141</v>
      </c>
      <c r="B30" s="5" t="s">
        <v>145</v>
      </c>
      <c r="C30" s="18">
        <v>759.83</v>
      </c>
      <c r="D30" s="18">
        <v>3</v>
      </c>
      <c r="E30" s="23" t="s">
        <v>326</v>
      </c>
      <c r="F30" s="3"/>
      <c r="G30" s="53">
        <v>113974.5</v>
      </c>
    </row>
    <row r="31" spans="1:7" ht="33.75" customHeight="1">
      <c r="A31" s="4">
        <v>213142</v>
      </c>
      <c r="B31" s="5" t="s">
        <v>146</v>
      </c>
      <c r="C31" s="18">
        <v>1054.77</v>
      </c>
      <c r="D31" s="18">
        <v>2.5</v>
      </c>
      <c r="E31" s="23" t="s">
        <v>326</v>
      </c>
      <c r="F31" s="3"/>
      <c r="G31" s="53">
        <v>131846.25</v>
      </c>
    </row>
    <row r="32" spans="1:7" ht="33.75" customHeight="1">
      <c r="A32" s="4">
        <v>213143</v>
      </c>
      <c r="B32" s="5" t="s">
        <v>147</v>
      </c>
      <c r="C32" s="18">
        <v>803.19</v>
      </c>
      <c r="D32" s="18">
        <v>3</v>
      </c>
      <c r="E32" s="23" t="s">
        <v>326</v>
      </c>
      <c r="F32" s="3"/>
      <c r="G32" s="53">
        <v>120478.5</v>
      </c>
    </row>
    <row r="33" spans="1:7" ht="33.75" customHeight="1">
      <c r="A33" s="4">
        <v>213145</v>
      </c>
      <c r="B33" s="5" t="s">
        <v>148</v>
      </c>
      <c r="C33" s="18">
        <v>805.54</v>
      </c>
      <c r="D33" s="33" t="s">
        <v>462</v>
      </c>
      <c r="E33" s="23" t="s">
        <v>303</v>
      </c>
      <c r="F33" s="3"/>
      <c r="G33" s="53">
        <v>596696.47</v>
      </c>
    </row>
    <row r="34" spans="1:7" ht="33.75" customHeight="1">
      <c r="A34" s="4">
        <v>213146</v>
      </c>
      <c r="B34" s="5" t="s">
        <v>149</v>
      </c>
      <c r="C34" s="18">
        <v>623.42999999999995</v>
      </c>
      <c r="D34" s="18">
        <v>4.5</v>
      </c>
      <c r="E34" s="23" t="s">
        <v>303</v>
      </c>
      <c r="F34" s="3"/>
      <c r="G34" s="53">
        <v>461800.14</v>
      </c>
    </row>
    <row r="35" spans="1:7" ht="33.75" customHeight="1">
      <c r="A35" s="4">
        <v>213147</v>
      </c>
      <c r="B35" s="5" t="s">
        <v>150</v>
      </c>
      <c r="C35" s="18">
        <v>167.93</v>
      </c>
      <c r="D35" s="18">
        <v>4.5</v>
      </c>
      <c r="E35" s="23" t="s">
        <v>303</v>
      </c>
      <c r="F35" s="3"/>
      <c r="G35" s="53">
        <v>124392.63</v>
      </c>
    </row>
    <row r="36" spans="1:7" ht="33.75" customHeight="1">
      <c r="A36" s="4">
        <v>213148</v>
      </c>
      <c r="B36" s="5" t="s">
        <v>151</v>
      </c>
      <c r="C36" s="18">
        <v>136.47999999999999</v>
      </c>
      <c r="D36" s="18">
        <v>4.5</v>
      </c>
      <c r="E36" s="23" t="s">
        <v>303</v>
      </c>
      <c r="F36" s="3"/>
      <c r="G36" s="53">
        <v>101096.33</v>
      </c>
    </row>
    <row r="37" spans="1:7" ht="33.75" customHeight="1">
      <c r="A37" s="4">
        <v>213149</v>
      </c>
      <c r="B37" s="5" t="s">
        <v>152</v>
      </c>
      <c r="C37" s="18">
        <v>74.569999999999993</v>
      </c>
      <c r="D37" s="18">
        <v>4.5</v>
      </c>
      <c r="E37" s="23" t="s">
        <v>303</v>
      </c>
      <c r="F37" s="3"/>
      <c r="G37" s="53">
        <v>55237.05</v>
      </c>
    </row>
    <row r="38" spans="1:7" ht="33.75" customHeight="1">
      <c r="A38" s="4">
        <v>21315</v>
      </c>
      <c r="B38" s="17" t="s">
        <v>153</v>
      </c>
      <c r="C38" s="18"/>
      <c r="D38" s="18"/>
      <c r="E38" s="23" t="s">
        <v>326</v>
      </c>
      <c r="F38" s="3"/>
      <c r="G38" s="53">
        <v>316857.69</v>
      </c>
    </row>
    <row r="39" spans="1:7" ht="33.75" customHeight="1">
      <c r="A39" s="4">
        <v>213150</v>
      </c>
      <c r="B39" s="5" t="s">
        <v>154</v>
      </c>
      <c r="C39" s="18">
        <v>686.76</v>
      </c>
      <c r="D39" s="33" t="s">
        <v>463</v>
      </c>
      <c r="E39" s="23" t="s">
        <v>303</v>
      </c>
      <c r="F39" s="3"/>
      <c r="G39" s="53">
        <v>508711.26</v>
      </c>
    </row>
    <row r="40" spans="1:7" ht="33.75" customHeight="1">
      <c r="A40" s="4">
        <v>213151</v>
      </c>
      <c r="B40" s="17" t="s">
        <v>155</v>
      </c>
      <c r="C40" s="18">
        <v>169.62</v>
      </c>
      <c r="D40" s="18">
        <v>4.5</v>
      </c>
      <c r="E40" s="23" t="s">
        <v>303</v>
      </c>
      <c r="F40" s="3"/>
      <c r="G40" s="53">
        <v>125644.48</v>
      </c>
    </row>
    <row r="41" spans="1:7" ht="33.75" customHeight="1">
      <c r="A41" s="4">
        <v>213152</v>
      </c>
      <c r="B41" s="5" t="s">
        <v>156</v>
      </c>
      <c r="C41" s="18">
        <v>98.92</v>
      </c>
      <c r="D41" s="18">
        <v>4.5</v>
      </c>
      <c r="E41" s="23" t="s">
        <v>303</v>
      </c>
      <c r="F41" s="3"/>
      <c r="G41" s="53">
        <v>73274.100000000006</v>
      </c>
    </row>
    <row r="42" spans="1:7" ht="33.75" customHeight="1">
      <c r="A42" s="4">
        <v>213153</v>
      </c>
      <c r="B42" s="5" t="s">
        <v>157</v>
      </c>
      <c r="C42" s="18">
        <v>106.54</v>
      </c>
      <c r="D42" s="18">
        <v>4.5</v>
      </c>
      <c r="E42" s="23" t="s">
        <v>303</v>
      </c>
      <c r="F42" s="3"/>
      <c r="G42" s="53">
        <v>78918.539999999994</v>
      </c>
    </row>
    <row r="43" spans="1:7" ht="33.75" customHeight="1">
      <c r="A43" s="4">
        <v>213154</v>
      </c>
      <c r="B43" s="5" t="s">
        <v>158</v>
      </c>
      <c r="C43" s="18">
        <v>84.82</v>
      </c>
      <c r="D43" s="18">
        <v>4.5</v>
      </c>
      <c r="E43" s="23" t="s">
        <v>303</v>
      </c>
      <c r="F43" s="3"/>
      <c r="G43" s="53">
        <v>62829.65</v>
      </c>
    </row>
    <row r="44" spans="1:7" ht="33.75" customHeight="1">
      <c r="A44" s="4">
        <v>213155</v>
      </c>
      <c r="B44" s="5" t="s">
        <v>159</v>
      </c>
      <c r="C44" s="18">
        <v>135.65</v>
      </c>
      <c r="D44" s="18">
        <v>4.5</v>
      </c>
      <c r="E44" s="23" t="s">
        <v>303</v>
      </c>
      <c r="F44" s="3"/>
      <c r="G44" s="53">
        <v>100481.51</v>
      </c>
    </row>
    <row r="45" spans="1:7" ht="33.75" customHeight="1">
      <c r="A45" s="4">
        <v>213156</v>
      </c>
      <c r="B45" s="5" t="s">
        <v>160</v>
      </c>
      <c r="C45" s="18">
        <v>74.33</v>
      </c>
      <c r="D45" s="18">
        <v>4.5</v>
      </c>
      <c r="E45" s="23" t="s">
        <v>303</v>
      </c>
      <c r="F45" s="3"/>
      <c r="G45" s="53">
        <v>55059.28</v>
      </c>
    </row>
    <row r="46" spans="1:7" ht="33.75" customHeight="1">
      <c r="A46" s="4">
        <v>213157</v>
      </c>
      <c r="B46" s="5" t="s">
        <v>161</v>
      </c>
      <c r="C46" s="18">
        <v>80.17</v>
      </c>
      <c r="D46" s="18">
        <v>4.5</v>
      </c>
      <c r="E46" s="23" t="s">
        <v>303</v>
      </c>
      <c r="F46" s="3"/>
      <c r="G46" s="53">
        <v>59385.2</v>
      </c>
    </row>
    <row r="47" spans="1:7" ht="33.75" customHeight="1">
      <c r="A47" s="4">
        <v>213158</v>
      </c>
      <c r="B47" s="5" t="s">
        <v>162</v>
      </c>
      <c r="C47" s="18">
        <v>73.290000000000006</v>
      </c>
      <c r="D47" s="18">
        <v>4.5</v>
      </c>
      <c r="E47" s="23" t="s">
        <v>303</v>
      </c>
      <c r="F47" s="3"/>
      <c r="G47" s="53">
        <v>54288.9</v>
      </c>
    </row>
    <row r="48" spans="1:7" ht="33.75" customHeight="1">
      <c r="A48" s="4">
        <v>213159</v>
      </c>
      <c r="B48" s="5" t="s">
        <v>163</v>
      </c>
      <c r="C48" s="18">
        <v>96.76</v>
      </c>
      <c r="D48" s="33" t="s">
        <v>464</v>
      </c>
      <c r="E48" s="23" t="s">
        <v>303</v>
      </c>
      <c r="F48" s="3"/>
      <c r="G48" s="53">
        <v>71674.100000000006</v>
      </c>
    </row>
    <row r="49" spans="1:7" ht="33.75" customHeight="1">
      <c r="A49" s="4">
        <v>21316</v>
      </c>
      <c r="B49" s="17" t="s">
        <v>164</v>
      </c>
      <c r="C49" s="18"/>
      <c r="D49" s="18"/>
      <c r="E49" s="23" t="s">
        <v>315</v>
      </c>
      <c r="F49" s="3"/>
      <c r="G49" s="53">
        <v>129034.15</v>
      </c>
    </row>
    <row r="50" spans="1:7" ht="33.75" customHeight="1">
      <c r="A50" s="4">
        <v>213160</v>
      </c>
      <c r="B50" s="5" t="s">
        <v>165</v>
      </c>
      <c r="C50" s="18">
        <v>70.72</v>
      </c>
      <c r="D50" s="18">
        <v>3</v>
      </c>
      <c r="E50" s="23" t="s">
        <v>303</v>
      </c>
      <c r="F50" s="3"/>
      <c r="G50" s="53">
        <v>52385.2</v>
      </c>
    </row>
    <row r="51" spans="1:7" ht="33.75" customHeight="1">
      <c r="A51" s="4">
        <v>213161</v>
      </c>
      <c r="B51" s="5" t="s">
        <v>166</v>
      </c>
      <c r="C51" s="18">
        <v>35.450000000000003</v>
      </c>
      <c r="D51" s="18">
        <v>3</v>
      </c>
      <c r="E51" s="23" t="s">
        <v>303</v>
      </c>
      <c r="F51" s="3"/>
      <c r="G51" s="53">
        <v>26259.27</v>
      </c>
    </row>
    <row r="52" spans="1:7" ht="33.75" customHeight="1">
      <c r="A52" s="4">
        <v>213183</v>
      </c>
      <c r="B52" s="5" t="s">
        <v>172</v>
      </c>
      <c r="C52" s="18"/>
      <c r="D52" s="18"/>
      <c r="E52" s="23" t="s">
        <v>303</v>
      </c>
      <c r="F52" s="3"/>
      <c r="G52" s="53">
        <v>273849.05</v>
      </c>
    </row>
    <row r="53" spans="1:7" ht="33.75" customHeight="1">
      <c r="A53" s="4">
        <v>213184</v>
      </c>
      <c r="B53" s="5" t="s">
        <v>173</v>
      </c>
      <c r="C53" s="18"/>
      <c r="D53" s="18"/>
      <c r="E53" s="23" t="s">
        <v>303</v>
      </c>
      <c r="F53" s="3"/>
      <c r="G53" s="53">
        <v>85958.13</v>
      </c>
    </row>
    <row r="54" spans="1:7" ht="39.75" customHeight="1">
      <c r="A54" s="79">
        <v>213185</v>
      </c>
      <c r="B54" s="80" t="s">
        <v>710</v>
      </c>
      <c r="C54" s="301" t="s">
        <v>711</v>
      </c>
      <c r="D54" s="302"/>
      <c r="E54" s="82" t="s">
        <v>315</v>
      </c>
      <c r="F54" s="32"/>
      <c r="G54" s="137">
        <v>771085.55</v>
      </c>
    </row>
    <row r="55" spans="1:7" ht="48.75" customHeight="1">
      <c r="A55" s="79">
        <v>213186</v>
      </c>
      <c r="B55" s="136" t="s">
        <v>712</v>
      </c>
      <c r="C55" s="303" t="s">
        <v>711</v>
      </c>
      <c r="D55" s="304"/>
      <c r="E55" s="82" t="s">
        <v>303</v>
      </c>
      <c r="F55" s="32"/>
      <c r="G55" s="137">
        <v>130094.28</v>
      </c>
    </row>
    <row r="56" spans="1:7" ht="33.75" customHeight="1">
      <c r="A56" s="79">
        <v>2131903</v>
      </c>
      <c r="B56" s="80" t="s">
        <v>618</v>
      </c>
      <c r="C56" s="81"/>
      <c r="D56" s="81"/>
      <c r="E56" s="82" t="s">
        <v>303</v>
      </c>
      <c r="F56" s="32"/>
      <c r="G56" s="137">
        <v>681527.72</v>
      </c>
    </row>
    <row r="57" spans="1:7" ht="33.75" customHeight="1">
      <c r="A57" s="79">
        <v>2141301</v>
      </c>
      <c r="B57" s="66" t="s">
        <v>713</v>
      </c>
      <c r="C57" s="138" t="s">
        <v>714</v>
      </c>
      <c r="D57" s="81"/>
      <c r="E57" s="82" t="s">
        <v>315</v>
      </c>
      <c r="F57" s="32"/>
      <c r="G57" s="137">
        <v>73428.320000000007</v>
      </c>
    </row>
    <row r="58" spans="1:7" ht="33.75" customHeight="1">
      <c r="A58" s="32"/>
      <c r="B58" s="32"/>
      <c r="C58" s="34"/>
      <c r="D58" s="34"/>
      <c r="E58" s="32"/>
      <c r="F58" s="32"/>
      <c r="G58" s="81"/>
    </row>
    <row r="59" spans="1:7" ht="33.75" customHeight="1"/>
    <row r="60" spans="1:7" ht="33.75" customHeight="1"/>
    <row r="61" spans="1:7" ht="33.75" customHeight="1"/>
    <row r="62" spans="1:7" ht="33.75" customHeight="1"/>
    <row r="63" spans="1:7" ht="33.75" customHeight="1"/>
    <row r="64" spans="1:7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  <row r="113" ht="33.75" customHeight="1"/>
    <row r="114" ht="33.75" customHeight="1"/>
    <row r="115" ht="33.75" customHeight="1"/>
    <row r="116" ht="33.75" customHeight="1"/>
    <row r="117" ht="33.75" customHeight="1"/>
    <row r="118" ht="33.75" customHeight="1"/>
    <row r="119" ht="33.75" customHeight="1"/>
    <row r="120" ht="33.75" customHeight="1"/>
    <row r="121" ht="33.75" customHeight="1"/>
    <row r="122" ht="33.75" customHeight="1"/>
    <row r="123" ht="33.75" customHeight="1"/>
    <row r="124" ht="33.75" customHeight="1"/>
    <row r="125" ht="33.75" customHeight="1"/>
    <row r="126" ht="33.75" customHeight="1"/>
    <row r="127" ht="33.75" customHeight="1"/>
    <row r="128" ht="33.75" customHeight="1"/>
    <row r="129" ht="33.75" customHeight="1"/>
    <row r="130" ht="33.75" customHeight="1"/>
    <row r="131" ht="33.75" customHeight="1"/>
    <row r="132" ht="33.75" customHeight="1"/>
    <row r="133" ht="33.75" customHeight="1"/>
    <row r="134" ht="33.75" customHeight="1"/>
    <row r="135" ht="33.75" customHeight="1"/>
    <row r="136" ht="33.75" customHeight="1"/>
    <row r="137" ht="33.75" customHeight="1"/>
    <row r="138" ht="33.75" customHeight="1"/>
    <row r="139" ht="33.75" customHeight="1"/>
    <row r="140" ht="33.75" customHeight="1"/>
    <row r="141" ht="33.75" customHeight="1"/>
    <row r="142" ht="33.75" customHeight="1"/>
    <row r="143" ht="33.75" customHeight="1"/>
    <row r="144" ht="33.75" customHeight="1"/>
    <row r="145" ht="33.75" customHeight="1"/>
    <row r="146" ht="33.75" customHeight="1"/>
  </sheetData>
  <mergeCells count="2">
    <mergeCell ref="C54:D54"/>
    <mergeCell ref="C55:D55"/>
  </mergeCells>
  <pageMargins left="0.25" right="0.25" top="0.75" bottom="0.75" header="0.3" footer="0.3"/>
  <pageSetup paperSize="9" scale="97" fitToHeight="0" orientation="portrait" verticalDpi="429496729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3"/>
  <sheetViews>
    <sheetView workbookViewId="0">
      <selection activeCell="A2" sqref="A2"/>
    </sheetView>
  </sheetViews>
  <sheetFormatPr defaultRowHeight="12.75"/>
  <cols>
    <col min="2" max="2" width="33.28515625" bestFit="1" customWidth="1"/>
    <col min="3" max="3" width="13" customWidth="1"/>
    <col min="4" max="4" width="13.42578125" customWidth="1"/>
    <col min="5" max="5" width="10.7109375" customWidth="1"/>
    <col min="6" max="6" width="12.42578125" customWidth="1"/>
    <col min="7" max="7" width="14.42578125" bestFit="1" customWidth="1"/>
  </cols>
  <sheetData>
    <row r="1" spans="1:7">
      <c r="A1" t="s">
        <v>482</v>
      </c>
    </row>
    <row r="3" spans="1:7" ht="22.5" customHeight="1">
      <c r="A3" s="12" t="s">
        <v>378</v>
      </c>
      <c r="B3" s="12"/>
      <c r="C3" s="12" t="s">
        <v>379</v>
      </c>
      <c r="D3" s="12" t="s">
        <v>380</v>
      </c>
      <c r="E3" s="12" t="s">
        <v>381</v>
      </c>
      <c r="F3" s="12" t="s">
        <v>382</v>
      </c>
      <c r="G3" s="12" t="s">
        <v>459</v>
      </c>
    </row>
    <row r="4" spans="1:7" ht="33.75" customHeight="1">
      <c r="A4" s="4">
        <v>21211</v>
      </c>
      <c r="B4" s="17" t="s">
        <v>106</v>
      </c>
      <c r="C4" s="3"/>
      <c r="D4" s="3"/>
      <c r="E4" s="3"/>
      <c r="F4" s="3">
        <v>310</v>
      </c>
      <c r="G4" s="8">
        <v>582953.78</v>
      </c>
    </row>
    <row r="5" spans="1:7" ht="33.75" customHeight="1">
      <c r="A5" s="4">
        <v>21231</v>
      </c>
      <c r="B5" s="17" t="s">
        <v>107</v>
      </c>
      <c r="C5" s="3"/>
      <c r="D5" s="3"/>
      <c r="E5" s="3"/>
      <c r="F5" s="3">
        <v>37.270000000000003</v>
      </c>
      <c r="G5" s="10">
        <v>23988.09</v>
      </c>
    </row>
    <row r="6" spans="1:7" ht="39.75" customHeight="1">
      <c r="A6" s="4">
        <v>21233</v>
      </c>
      <c r="B6" s="5" t="s">
        <v>108</v>
      </c>
      <c r="C6" s="3">
        <v>2514</v>
      </c>
      <c r="D6" s="3" t="s">
        <v>436</v>
      </c>
      <c r="E6" s="3" t="s">
        <v>303</v>
      </c>
      <c r="F6" s="6" t="s">
        <v>439</v>
      </c>
      <c r="G6" s="8">
        <v>847341.15</v>
      </c>
    </row>
    <row r="7" spans="1:7" ht="33.75" customHeight="1">
      <c r="A7" s="4">
        <v>21261</v>
      </c>
      <c r="B7" s="17" t="s">
        <v>109</v>
      </c>
      <c r="C7" s="3"/>
      <c r="D7" s="3"/>
      <c r="E7" s="3"/>
      <c r="F7" s="3">
        <v>350</v>
      </c>
      <c r="G7" s="8">
        <v>593804.35</v>
      </c>
    </row>
    <row r="8" spans="1:7" ht="33.75" customHeight="1">
      <c r="A8" s="4">
        <v>21262</v>
      </c>
      <c r="B8" s="5" t="s">
        <v>110</v>
      </c>
      <c r="C8" s="3"/>
      <c r="D8" s="3"/>
      <c r="E8" s="3"/>
      <c r="F8" s="3">
        <v>903.03</v>
      </c>
      <c r="G8" s="22">
        <v>2130000</v>
      </c>
    </row>
    <row r="9" spans="1:7" ht="33.75" customHeight="1">
      <c r="A9" s="4">
        <v>21263</v>
      </c>
      <c r="B9" s="5" t="s">
        <v>111</v>
      </c>
      <c r="C9" s="3"/>
      <c r="D9" s="3"/>
      <c r="E9" s="3"/>
      <c r="F9" s="3">
        <v>180</v>
      </c>
      <c r="G9" s="8">
        <v>263700</v>
      </c>
    </row>
    <row r="10" spans="1:7" ht="33.75" customHeight="1">
      <c r="A10" s="4">
        <v>21292</v>
      </c>
      <c r="B10" s="5" t="s">
        <v>112</v>
      </c>
      <c r="C10" s="3"/>
      <c r="D10" s="3"/>
      <c r="E10" s="3"/>
      <c r="F10" s="3">
        <v>660.64</v>
      </c>
      <c r="G10" s="22">
        <v>1540000</v>
      </c>
    </row>
    <row r="11" spans="1:7" ht="33.75" customHeight="1">
      <c r="A11" s="4">
        <v>21296</v>
      </c>
      <c r="B11" s="17" t="s">
        <v>114</v>
      </c>
      <c r="C11" s="3"/>
      <c r="D11" s="3"/>
      <c r="E11" s="3"/>
      <c r="F11" s="3">
        <v>540.75</v>
      </c>
      <c r="G11" s="22">
        <v>2304714.84</v>
      </c>
    </row>
    <row r="12" spans="1:7" ht="33.75" customHeight="1">
      <c r="A12" s="4">
        <v>21297</v>
      </c>
      <c r="B12" s="17" t="s">
        <v>115</v>
      </c>
      <c r="C12" s="3"/>
      <c r="D12" s="3">
        <v>1166</v>
      </c>
      <c r="E12" s="3"/>
      <c r="F12" s="3">
        <v>182</v>
      </c>
      <c r="G12" s="8">
        <v>263900</v>
      </c>
    </row>
    <row r="13" spans="1:7" ht="33.75" customHeight="1">
      <c r="A13" s="4">
        <v>212401</v>
      </c>
      <c r="B13" s="17" t="s">
        <v>619</v>
      </c>
      <c r="C13" s="23" t="s">
        <v>620</v>
      </c>
      <c r="D13" s="3"/>
      <c r="E13" s="3"/>
      <c r="F13" s="3"/>
      <c r="G13" s="53">
        <v>183125</v>
      </c>
    </row>
  </sheetData>
  <pageMargins left="0.25" right="0.25" top="0.75" bottom="0.75" header="0.3" footer="0.3"/>
  <pageSetup paperSize="9" scale="95" fitToHeight="0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2"/>
  <sheetViews>
    <sheetView topLeftCell="A49" workbookViewId="0">
      <selection activeCell="A2" sqref="A2"/>
    </sheetView>
  </sheetViews>
  <sheetFormatPr defaultRowHeight="12.75"/>
  <cols>
    <col min="2" max="2" width="41.140625" customWidth="1"/>
    <col min="3" max="3" width="10.42578125" bestFit="1" customWidth="1"/>
    <col min="4" max="4" width="13" customWidth="1"/>
    <col min="5" max="5" width="14.42578125" bestFit="1" customWidth="1"/>
    <col min="9" max="9" width="11.28515625" customWidth="1"/>
    <col min="11" max="11" width="10.140625" customWidth="1"/>
    <col min="14" max="14" width="11" customWidth="1"/>
    <col min="15" max="17" width="6.42578125" customWidth="1"/>
  </cols>
  <sheetData>
    <row r="1" spans="1:17" ht="27.75" customHeight="1">
      <c r="B1" s="1" t="s">
        <v>480</v>
      </c>
    </row>
    <row r="2" spans="1:17" ht="20.25" customHeight="1">
      <c r="B2" s="3" t="s">
        <v>1</v>
      </c>
      <c r="C2" s="3" t="s">
        <v>443</v>
      </c>
      <c r="D2" s="3" t="s">
        <v>459</v>
      </c>
    </row>
    <row r="3" spans="1:17" ht="25.5" customHeight="1">
      <c r="B3" s="17" t="s">
        <v>178</v>
      </c>
      <c r="C3" s="18"/>
      <c r="D3" s="8">
        <v>102437.96</v>
      </c>
    </row>
    <row r="4" spans="1:17" ht="25.5" customHeight="1">
      <c r="B4" s="5" t="s">
        <v>179</v>
      </c>
      <c r="C4" s="18">
        <v>1</v>
      </c>
      <c r="D4" s="7">
        <v>9694.58</v>
      </c>
    </row>
    <row r="5" spans="1:17" ht="25.5" customHeight="1">
      <c r="B5" s="5" t="s">
        <v>180</v>
      </c>
      <c r="C5" s="18"/>
      <c r="D5" s="10">
        <v>90525</v>
      </c>
    </row>
    <row r="6" spans="1:17" ht="25.5" customHeight="1">
      <c r="B6" s="5" t="s">
        <v>181</v>
      </c>
      <c r="C6" s="18">
        <v>50</v>
      </c>
      <c r="D6" s="10">
        <v>40489.440000000002</v>
      </c>
    </row>
    <row r="7" spans="1:17" ht="25.5" customHeight="1">
      <c r="B7" s="5" t="s">
        <v>182</v>
      </c>
      <c r="C7" s="18">
        <v>3</v>
      </c>
      <c r="D7" s="10">
        <v>15126.56</v>
      </c>
    </row>
    <row r="8" spans="1:17" ht="25.5" customHeight="1">
      <c r="B8" s="5" t="s">
        <v>183</v>
      </c>
      <c r="C8" s="18">
        <v>3</v>
      </c>
      <c r="D8" s="11">
        <v>932.92</v>
      </c>
    </row>
    <row r="9" spans="1:17" ht="25.5" customHeight="1">
      <c r="B9" s="5" t="s">
        <v>184</v>
      </c>
      <c r="C9" s="18">
        <v>9</v>
      </c>
      <c r="D9" s="11">
        <v>145.79</v>
      </c>
    </row>
    <row r="10" spans="1:17" ht="25.5" customHeight="1">
      <c r="B10" s="5" t="s">
        <v>185</v>
      </c>
      <c r="C10" s="18">
        <v>1</v>
      </c>
      <c r="D10" s="11">
        <v>340.18</v>
      </c>
    </row>
    <row r="11" spans="1:17" ht="33.75" customHeight="1">
      <c r="B11" s="3"/>
      <c r="C11" s="19">
        <f>SUM(C3:C10)</f>
        <v>67</v>
      </c>
      <c r="D11" s="3"/>
    </row>
    <row r="12" spans="1:17" ht="33.75" customHeight="1">
      <c r="A12" s="83" t="s">
        <v>622</v>
      </c>
      <c r="B12" s="311" t="s">
        <v>623</v>
      </c>
      <c r="C12" s="311"/>
      <c r="D12" s="312"/>
      <c r="E12" s="84" t="s">
        <v>624</v>
      </c>
      <c r="F12" s="84" t="s">
        <v>625</v>
      </c>
      <c r="G12" s="83" t="s">
        <v>626</v>
      </c>
      <c r="H12" s="85" t="s">
        <v>627</v>
      </c>
      <c r="I12" s="85" t="s">
        <v>628</v>
      </c>
      <c r="J12" s="85" t="s">
        <v>627</v>
      </c>
      <c r="K12" s="85" t="s">
        <v>628</v>
      </c>
      <c r="L12" s="325" t="s">
        <v>629</v>
      </c>
      <c r="M12" s="326"/>
      <c r="N12" s="85" t="s">
        <v>627</v>
      </c>
      <c r="O12" s="327" t="s">
        <v>630</v>
      </c>
      <c r="P12" s="328"/>
      <c r="Q12" s="329"/>
    </row>
    <row r="13" spans="1:17" ht="33.75" customHeight="1">
      <c r="A13" s="86" t="s">
        <v>631</v>
      </c>
      <c r="B13" s="313"/>
      <c r="C13" s="313"/>
      <c r="D13" s="314"/>
      <c r="E13" s="86" t="s">
        <v>632</v>
      </c>
      <c r="F13" s="86" t="s">
        <v>632</v>
      </c>
      <c r="G13" s="86" t="s">
        <v>632</v>
      </c>
      <c r="H13" s="87" t="s">
        <v>633</v>
      </c>
      <c r="I13" s="87" t="s">
        <v>634</v>
      </c>
      <c r="J13" s="87" t="s">
        <v>635</v>
      </c>
      <c r="K13" s="87" t="s">
        <v>636</v>
      </c>
      <c r="L13" s="330" t="s">
        <v>637</v>
      </c>
      <c r="M13" s="331"/>
      <c r="N13" s="87" t="s">
        <v>638</v>
      </c>
      <c r="O13" s="332" t="s">
        <v>639</v>
      </c>
      <c r="P13" s="333"/>
      <c r="Q13" s="334"/>
    </row>
    <row r="14" spans="1:17" ht="33.75" customHeight="1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9"/>
    </row>
    <row r="15" spans="1:17" ht="33.75" customHeight="1">
      <c r="A15" s="335" t="s">
        <v>640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336"/>
      <c r="N15" s="336"/>
      <c r="O15" s="336"/>
      <c r="P15" s="336"/>
      <c r="Q15" s="336"/>
    </row>
    <row r="16" spans="1:17" ht="33.75" customHeight="1">
      <c r="A16" s="90">
        <v>1</v>
      </c>
      <c r="B16" s="315" t="s">
        <v>641</v>
      </c>
      <c r="C16" s="316"/>
      <c r="D16" s="317"/>
      <c r="E16" s="91">
        <v>7</v>
      </c>
      <c r="F16" s="91"/>
      <c r="G16" s="91">
        <v>7</v>
      </c>
      <c r="H16" s="92">
        <f>D41</f>
        <v>612</v>
      </c>
      <c r="I16" s="93">
        <f t="shared" ref="I16:I23" si="0">G16*H16</f>
        <v>4284</v>
      </c>
      <c r="J16" s="94">
        <f>D43</f>
        <v>66.3</v>
      </c>
      <c r="K16" s="93">
        <f t="shared" ref="K16:K23" si="1">G16*J16</f>
        <v>464.09999999999997</v>
      </c>
      <c r="L16" s="337">
        <f t="shared" ref="L16:L24" si="2">I16+K16</f>
        <v>4748.1000000000004</v>
      </c>
      <c r="M16" s="338"/>
      <c r="N16" s="94">
        <f>D45*G16</f>
        <v>3115</v>
      </c>
      <c r="O16" s="339">
        <f>(L16+N16)*1.25</f>
        <v>9828.875</v>
      </c>
      <c r="P16" s="340"/>
      <c r="Q16" s="341"/>
    </row>
    <row r="17" spans="1:17" ht="44.25" customHeight="1">
      <c r="A17" s="90">
        <v>2</v>
      </c>
      <c r="B17" s="315" t="s">
        <v>642</v>
      </c>
      <c r="C17" s="316"/>
      <c r="D17" s="317"/>
      <c r="E17" s="91">
        <v>23</v>
      </c>
      <c r="F17" s="91">
        <v>18</v>
      </c>
      <c r="G17" s="91">
        <v>41</v>
      </c>
      <c r="H17" s="95">
        <f>D41</f>
        <v>612</v>
      </c>
      <c r="I17" s="93">
        <f t="shared" si="0"/>
        <v>25092</v>
      </c>
      <c r="J17" s="94">
        <f>D43</f>
        <v>66.3</v>
      </c>
      <c r="K17" s="93">
        <f t="shared" si="1"/>
        <v>2718.2999999999997</v>
      </c>
      <c r="L17" s="337">
        <f t="shared" si="2"/>
        <v>27810.3</v>
      </c>
      <c r="M17" s="338"/>
      <c r="N17" s="94">
        <f>D45*G17</f>
        <v>18245</v>
      </c>
      <c r="O17" s="339">
        <f t="shared" ref="O17:O23" si="3">(L17+N17)*1.25</f>
        <v>57569.125</v>
      </c>
      <c r="P17" s="342"/>
      <c r="Q17" s="343"/>
    </row>
    <row r="18" spans="1:17" ht="33.75" customHeight="1">
      <c r="A18" s="90">
        <v>3</v>
      </c>
      <c r="B18" s="315" t="s">
        <v>643</v>
      </c>
      <c r="C18" s="316"/>
      <c r="D18" s="317"/>
      <c r="E18" s="91">
        <v>5</v>
      </c>
      <c r="F18" s="91">
        <v>9</v>
      </c>
      <c r="G18" s="91">
        <v>14</v>
      </c>
      <c r="H18" s="95">
        <f>D41</f>
        <v>612</v>
      </c>
      <c r="I18" s="93">
        <f t="shared" si="0"/>
        <v>8568</v>
      </c>
      <c r="J18" s="94">
        <f>D43</f>
        <v>66.3</v>
      </c>
      <c r="K18" s="93">
        <f t="shared" si="1"/>
        <v>928.19999999999993</v>
      </c>
      <c r="L18" s="337">
        <f t="shared" si="2"/>
        <v>9496.2000000000007</v>
      </c>
      <c r="M18" s="338"/>
      <c r="N18" s="94">
        <f>D45*G18</f>
        <v>6230</v>
      </c>
      <c r="O18" s="339">
        <f t="shared" si="3"/>
        <v>19657.75</v>
      </c>
      <c r="P18" s="342"/>
      <c r="Q18" s="343"/>
    </row>
    <row r="19" spans="1:17" ht="33.75" customHeight="1">
      <c r="A19" s="90">
        <v>4</v>
      </c>
      <c r="B19" s="315" t="s">
        <v>644</v>
      </c>
      <c r="C19" s="316"/>
      <c r="D19" s="317"/>
      <c r="E19" s="91">
        <v>19</v>
      </c>
      <c r="F19" s="91">
        <v>49</v>
      </c>
      <c r="G19" s="91">
        <v>68</v>
      </c>
      <c r="H19" s="95">
        <f>D41</f>
        <v>612</v>
      </c>
      <c r="I19" s="93">
        <f t="shared" si="0"/>
        <v>41616</v>
      </c>
      <c r="J19" s="94">
        <f>D43</f>
        <v>66.3</v>
      </c>
      <c r="K19" s="93">
        <f t="shared" si="1"/>
        <v>4508.3999999999996</v>
      </c>
      <c r="L19" s="337">
        <f t="shared" si="2"/>
        <v>46124.4</v>
      </c>
      <c r="M19" s="338"/>
      <c r="N19" s="94">
        <f>D45*G19</f>
        <v>30260</v>
      </c>
      <c r="O19" s="339">
        <f t="shared" si="3"/>
        <v>95480.5</v>
      </c>
      <c r="P19" s="342"/>
      <c r="Q19" s="343"/>
    </row>
    <row r="20" spans="1:17" ht="33.75" customHeight="1">
      <c r="A20" s="90">
        <v>5</v>
      </c>
      <c r="B20" s="315" t="s">
        <v>645</v>
      </c>
      <c r="C20" s="316"/>
      <c r="D20" s="317"/>
      <c r="E20" s="91">
        <v>13</v>
      </c>
      <c r="F20" s="91"/>
      <c r="G20" s="91">
        <v>13</v>
      </c>
      <c r="H20" s="95">
        <f>D41</f>
        <v>612</v>
      </c>
      <c r="I20" s="93">
        <f t="shared" si="0"/>
        <v>7956</v>
      </c>
      <c r="J20" s="94">
        <f>D43</f>
        <v>66.3</v>
      </c>
      <c r="K20" s="93">
        <f t="shared" si="1"/>
        <v>861.9</v>
      </c>
      <c r="L20" s="337">
        <f t="shared" si="2"/>
        <v>8817.9</v>
      </c>
      <c r="M20" s="338"/>
      <c r="N20" s="94">
        <f>D45*G20</f>
        <v>5785</v>
      </c>
      <c r="O20" s="339">
        <f t="shared" si="3"/>
        <v>18253.625</v>
      </c>
      <c r="P20" s="342"/>
      <c r="Q20" s="343"/>
    </row>
    <row r="21" spans="1:17" ht="33.75" customHeight="1">
      <c r="A21" s="90">
        <v>6</v>
      </c>
      <c r="B21" s="315" t="s">
        <v>646</v>
      </c>
      <c r="C21" s="316"/>
      <c r="D21" s="317"/>
      <c r="E21" s="91">
        <v>16</v>
      </c>
      <c r="F21" s="91"/>
      <c r="G21" s="91">
        <v>16</v>
      </c>
      <c r="H21" s="95">
        <f>D41</f>
        <v>612</v>
      </c>
      <c r="I21" s="93">
        <f t="shared" si="0"/>
        <v>9792</v>
      </c>
      <c r="J21" s="94">
        <f>D43</f>
        <v>66.3</v>
      </c>
      <c r="K21" s="93">
        <f t="shared" si="1"/>
        <v>1060.8</v>
      </c>
      <c r="L21" s="337">
        <f t="shared" si="2"/>
        <v>10852.8</v>
      </c>
      <c r="M21" s="338"/>
      <c r="N21" s="94">
        <f>D45*G21</f>
        <v>7120</v>
      </c>
      <c r="O21" s="339">
        <f t="shared" si="3"/>
        <v>22466</v>
      </c>
      <c r="P21" s="342"/>
      <c r="Q21" s="343"/>
    </row>
    <row r="22" spans="1:17" ht="54.75" customHeight="1">
      <c r="A22" s="90">
        <v>7</v>
      </c>
      <c r="B22" s="315" t="s">
        <v>647</v>
      </c>
      <c r="C22" s="316"/>
      <c r="D22" s="317"/>
      <c r="E22" s="91">
        <v>18</v>
      </c>
      <c r="F22" s="91"/>
      <c r="G22" s="91">
        <v>18</v>
      </c>
      <c r="H22" s="95">
        <f>D41</f>
        <v>612</v>
      </c>
      <c r="I22" s="93">
        <f t="shared" si="0"/>
        <v>11016</v>
      </c>
      <c r="J22" s="94">
        <f>D43</f>
        <v>66.3</v>
      </c>
      <c r="K22" s="93">
        <f t="shared" si="1"/>
        <v>1193.3999999999999</v>
      </c>
      <c r="L22" s="337">
        <f t="shared" si="2"/>
        <v>12209.4</v>
      </c>
      <c r="M22" s="338"/>
      <c r="N22" s="94">
        <f>D45*G22</f>
        <v>8010</v>
      </c>
      <c r="O22" s="339">
        <f t="shared" si="3"/>
        <v>25274.25</v>
      </c>
      <c r="P22" s="342"/>
      <c r="Q22" s="343"/>
    </row>
    <row r="23" spans="1:17" ht="33.75" customHeight="1">
      <c r="A23" s="90">
        <v>8</v>
      </c>
      <c r="B23" s="315" t="s">
        <v>648</v>
      </c>
      <c r="C23" s="316"/>
      <c r="D23" s="317"/>
      <c r="E23" s="91">
        <v>15</v>
      </c>
      <c r="F23" s="91"/>
      <c r="G23" s="91">
        <v>15</v>
      </c>
      <c r="H23" s="95">
        <f>D41</f>
        <v>612</v>
      </c>
      <c r="I23" s="93">
        <f t="shared" si="0"/>
        <v>9180</v>
      </c>
      <c r="J23" s="94">
        <f>D43</f>
        <v>66.3</v>
      </c>
      <c r="K23" s="93">
        <f t="shared" si="1"/>
        <v>994.5</v>
      </c>
      <c r="L23" s="337">
        <f t="shared" si="2"/>
        <v>10174.5</v>
      </c>
      <c r="M23" s="338"/>
      <c r="N23" s="94">
        <f>D45*G23</f>
        <v>6675</v>
      </c>
      <c r="O23" s="344">
        <f t="shared" si="3"/>
        <v>21061.875</v>
      </c>
      <c r="P23" s="345"/>
      <c r="Q23" s="346"/>
    </row>
    <row r="24" spans="1:17" ht="33.75" customHeight="1">
      <c r="A24" s="90"/>
      <c r="B24" s="318"/>
      <c r="C24" s="319"/>
      <c r="D24" s="320"/>
      <c r="E24" s="96">
        <f>E16+E17+E18+E19+E20+E21+E22+E23</f>
        <v>116</v>
      </c>
      <c r="F24" s="96">
        <f>F17+F18+F19+F20+F21+F22+F23</f>
        <v>76</v>
      </c>
      <c r="G24" s="97">
        <f>E24+F24</f>
        <v>192</v>
      </c>
      <c r="H24" s="98"/>
      <c r="I24" s="99">
        <f>I16+I17+I18+I19+I20+I21+I22+I23</f>
        <v>117504</v>
      </c>
      <c r="J24" s="100"/>
      <c r="K24" s="99">
        <f>K16+K17+K18+K19+K20+K21+K22+K23</f>
        <v>12729.599999999999</v>
      </c>
      <c r="L24" s="347">
        <f t="shared" si="2"/>
        <v>130233.60000000001</v>
      </c>
      <c r="M24" s="348"/>
      <c r="N24" s="99">
        <f>N16+N17+N18+N19+N20+N21+N22+N23</f>
        <v>85440</v>
      </c>
      <c r="O24" s="349">
        <f>O16+O17+O18+O19+O20+O21+O22+O23</f>
        <v>269592</v>
      </c>
      <c r="P24" s="349"/>
      <c r="Q24" s="349"/>
    </row>
    <row r="25" spans="1:17" ht="33.75" customHeight="1">
      <c r="A25" s="322"/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1"/>
    </row>
    <row r="26" spans="1:17" ht="33.75" customHeight="1">
      <c r="A26" s="352" t="s">
        <v>649</v>
      </c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53"/>
      <c r="M26" s="353"/>
      <c r="N26" s="353"/>
      <c r="O26" s="353"/>
      <c r="P26" s="353"/>
      <c r="Q26" s="354"/>
    </row>
    <row r="27" spans="1:17" ht="33.75" customHeight="1">
      <c r="A27" s="90">
        <v>1</v>
      </c>
      <c r="B27" s="315" t="s">
        <v>650</v>
      </c>
      <c r="C27" s="316"/>
      <c r="D27" s="317"/>
      <c r="E27" s="91">
        <v>2</v>
      </c>
      <c r="F27" s="91">
        <v>38</v>
      </c>
      <c r="G27" s="91">
        <v>40</v>
      </c>
      <c r="H27" s="95">
        <f>D41</f>
        <v>612</v>
      </c>
      <c r="I27" s="93">
        <f>G27*H27</f>
        <v>24480</v>
      </c>
      <c r="J27" s="94">
        <f>D43</f>
        <v>66.3</v>
      </c>
      <c r="K27" s="93">
        <f>G27*J27</f>
        <v>2652</v>
      </c>
      <c r="L27" s="355">
        <f>I27+K27</f>
        <v>27132</v>
      </c>
      <c r="M27" s="356"/>
      <c r="N27" s="94">
        <f>D45*G27</f>
        <v>17800</v>
      </c>
      <c r="O27" s="344">
        <f>(L27+N27)*1.25</f>
        <v>56165</v>
      </c>
      <c r="P27" s="357"/>
      <c r="Q27" s="358"/>
    </row>
    <row r="28" spans="1:17" ht="33.75" customHeight="1">
      <c r="A28" s="90">
        <v>2</v>
      </c>
      <c r="B28" s="315" t="s">
        <v>651</v>
      </c>
      <c r="C28" s="316"/>
      <c r="D28" s="317"/>
      <c r="E28" s="91"/>
      <c r="F28" s="91">
        <v>24</v>
      </c>
      <c r="G28" s="91">
        <v>24</v>
      </c>
      <c r="H28" s="95">
        <f>D41</f>
        <v>612</v>
      </c>
      <c r="I28" s="93">
        <f>G28*H28</f>
        <v>14688</v>
      </c>
      <c r="J28" s="94">
        <f>D43</f>
        <v>66.3</v>
      </c>
      <c r="K28" s="93">
        <f>G28*J28</f>
        <v>1591.1999999999998</v>
      </c>
      <c r="L28" s="355">
        <f>I28+K28</f>
        <v>16279.2</v>
      </c>
      <c r="M28" s="356"/>
      <c r="N28" s="94">
        <f>D45*G28</f>
        <v>10680</v>
      </c>
      <c r="O28" s="344">
        <f>(L28+N28)*1.25</f>
        <v>33699</v>
      </c>
      <c r="P28" s="345"/>
      <c r="Q28" s="346"/>
    </row>
    <row r="29" spans="1:17" ht="33.75" customHeight="1">
      <c r="A29" s="90">
        <v>3</v>
      </c>
      <c r="B29" s="315" t="s">
        <v>652</v>
      </c>
      <c r="C29" s="316"/>
      <c r="D29" s="317"/>
      <c r="E29" s="91">
        <v>10</v>
      </c>
      <c r="F29" s="91"/>
      <c r="G29" s="91">
        <v>10</v>
      </c>
      <c r="H29" s="95">
        <f>D41</f>
        <v>612</v>
      </c>
      <c r="I29" s="93">
        <f>G29*H29</f>
        <v>6120</v>
      </c>
      <c r="J29" s="94">
        <f>D43</f>
        <v>66.3</v>
      </c>
      <c r="K29" s="93">
        <f>G29*J29</f>
        <v>663</v>
      </c>
      <c r="L29" s="355">
        <f>I29+K29</f>
        <v>6783</v>
      </c>
      <c r="M29" s="356"/>
      <c r="N29" s="94">
        <f>D45*G29</f>
        <v>4450</v>
      </c>
      <c r="O29" s="344">
        <f>(L29+N29)*1.25</f>
        <v>14041.25</v>
      </c>
      <c r="P29" s="345"/>
      <c r="Q29" s="346"/>
    </row>
    <row r="30" spans="1:17" ht="33.75" customHeight="1">
      <c r="A30" s="90">
        <v>4</v>
      </c>
      <c r="B30" s="315" t="s">
        <v>653</v>
      </c>
      <c r="C30" s="316"/>
      <c r="D30" s="317"/>
      <c r="E30" s="91">
        <v>9</v>
      </c>
      <c r="F30" s="91">
        <v>23</v>
      </c>
      <c r="G30" s="91">
        <v>32</v>
      </c>
      <c r="H30" s="95">
        <f>D41</f>
        <v>612</v>
      </c>
      <c r="I30" s="93">
        <f>G30*H30</f>
        <v>19584</v>
      </c>
      <c r="J30" s="94">
        <f>D43</f>
        <v>66.3</v>
      </c>
      <c r="K30" s="93">
        <f>G30*J30</f>
        <v>2121.6</v>
      </c>
      <c r="L30" s="355">
        <f>I30+K30</f>
        <v>21705.599999999999</v>
      </c>
      <c r="M30" s="356"/>
      <c r="N30" s="94">
        <f>D45*G30</f>
        <v>14240</v>
      </c>
      <c r="O30" s="344">
        <f>(L30+N30)*1.25</f>
        <v>44932</v>
      </c>
      <c r="P30" s="345"/>
      <c r="Q30" s="346"/>
    </row>
    <row r="31" spans="1:17" ht="33.75" customHeight="1">
      <c r="A31" s="90">
        <v>5</v>
      </c>
      <c r="B31" s="315" t="s">
        <v>654</v>
      </c>
      <c r="C31" s="316"/>
      <c r="D31" s="317"/>
      <c r="E31" s="91">
        <v>25</v>
      </c>
      <c r="F31" s="91">
        <v>4</v>
      </c>
      <c r="G31" s="91">
        <v>29</v>
      </c>
      <c r="H31" s="95">
        <f>D41</f>
        <v>612</v>
      </c>
      <c r="I31" s="93">
        <f>G31*H31</f>
        <v>17748</v>
      </c>
      <c r="J31" s="94">
        <f>D43</f>
        <v>66.3</v>
      </c>
      <c r="K31" s="93">
        <f>G31*J31</f>
        <v>1922.6999999999998</v>
      </c>
      <c r="L31" s="355">
        <f>I31+K31</f>
        <v>19670.7</v>
      </c>
      <c r="M31" s="356"/>
      <c r="N31" s="94">
        <f>D45*G31</f>
        <v>12905</v>
      </c>
      <c r="O31" s="344">
        <f>(L31+N31)*1.25</f>
        <v>40719.625</v>
      </c>
      <c r="P31" s="345"/>
      <c r="Q31" s="346"/>
    </row>
    <row r="32" spans="1:17" ht="33.75" customHeight="1">
      <c r="A32" s="90"/>
      <c r="B32" s="321"/>
      <c r="C32" s="321"/>
      <c r="D32" s="321"/>
      <c r="E32" s="101">
        <f>E27+E28+E29+E30+E31</f>
        <v>46</v>
      </c>
      <c r="F32" s="101">
        <f>F27+F28+F29+F30+F31</f>
        <v>89</v>
      </c>
      <c r="G32" s="101">
        <f>E32+F32</f>
        <v>135</v>
      </c>
      <c r="H32" s="98"/>
      <c r="I32" s="102">
        <f>I27+I28+I29+I30+I31</f>
        <v>82620</v>
      </c>
      <c r="J32" s="103"/>
      <c r="K32" s="102">
        <f>K27+K28+K29+K30+K31</f>
        <v>8950.5</v>
      </c>
      <c r="L32" s="359">
        <f>L27+L28+L29+L30+L31</f>
        <v>91570.499999999985</v>
      </c>
      <c r="M32" s="360"/>
      <c r="N32" s="102">
        <f>N27+N28+N29+N30+N31</f>
        <v>60075</v>
      </c>
      <c r="O32" s="361">
        <f>O27+O28+O29+O30+O31</f>
        <v>189556.875</v>
      </c>
      <c r="P32" s="362"/>
      <c r="Q32" s="363"/>
    </row>
    <row r="33" spans="1:17" ht="33.75" customHeight="1">
      <c r="A33" s="322"/>
      <c r="B33" s="350"/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1"/>
    </row>
    <row r="34" spans="1:17" ht="33.75" customHeight="1">
      <c r="A34" s="364" t="s">
        <v>655</v>
      </c>
      <c r="B34" s="365"/>
      <c r="C34" s="365"/>
      <c r="D34" s="365"/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6"/>
    </row>
    <row r="35" spans="1:17" ht="33.75" customHeight="1">
      <c r="A35" s="90">
        <v>1</v>
      </c>
      <c r="B35" s="315" t="s">
        <v>656</v>
      </c>
      <c r="C35" s="316"/>
      <c r="D35" s="317"/>
      <c r="E35" s="91">
        <v>25</v>
      </c>
      <c r="F35" s="91"/>
      <c r="G35" s="91">
        <v>25</v>
      </c>
      <c r="H35" s="95">
        <f>D41</f>
        <v>612</v>
      </c>
      <c r="I35" s="93">
        <f>G35*H35</f>
        <v>15300</v>
      </c>
      <c r="J35" s="94">
        <f>D43</f>
        <v>66.3</v>
      </c>
      <c r="K35" s="93">
        <f>G35*J35</f>
        <v>1657.5</v>
      </c>
      <c r="L35" s="367">
        <f>I35+K35</f>
        <v>16957.5</v>
      </c>
      <c r="M35" s="368"/>
      <c r="N35" s="94">
        <f>D45*G35</f>
        <v>11125</v>
      </c>
      <c r="O35" s="344">
        <f>(L35+N35)*1.25</f>
        <v>35103.125</v>
      </c>
      <c r="P35" s="357"/>
      <c r="Q35" s="358"/>
    </row>
    <row r="36" spans="1:17" ht="33.75" customHeight="1">
      <c r="A36" s="90">
        <v>2</v>
      </c>
      <c r="B36" s="315" t="s">
        <v>657</v>
      </c>
      <c r="C36" s="316"/>
      <c r="D36" s="317"/>
      <c r="E36" s="91">
        <v>17</v>
      </c>
      <c r="F36" s="91"/>
      <c r="G36" s="91">
        <v>17</v>
      </c>
      <c r="H36" s="95">
        <f>D41</f>
        <v>612</v>
      </c>
      <c r="I36" s="93">
        <f>G36*H36</f>
        <v>10404</v>
      </c>
      <c r="J36" s="94">
        <f>D43</f>
        <v>66.3</v>
      </c>
      <c r="K36" s="93">
        <f>G36*J36</f>
        <v>1127.0999999999999</v>
      </c>
      <c r="L36" s="355">
        <f>I36+K36</f>
        <v>11531.1</v>
      </c>
      <c r="M36" s="356"/>
      <c r="N36" s="94">
        <f>D45*G36</f>
        <v>7565</v>
      </c>
      <c r="O36" s="344">
        <f>(L36+N36)*1.25</f>
        <v>23870.125</v>
      </c>
      <c r="P36" s="345"/>
      <c r="Q36" s="346"/>
    </row>
    <row r="37" spans="1:17" ht="33.75" customHeight="1">
      <c r="A37" s="90">
        <v>3</v>
      </c>
      <c r="B37" s="315" t="s">
        <v>658</v>
      </c>
      <c r="C37" s="316"/>
      <c r="D37" s="317"/>
      <c r="E37" s="91">
        <v>17</v>
      </c>
      <c r="F37" s="91"/>
      <c r="G37" s="91">
        <v>17</v>
      </c>
      <c r="H37" s="95">
        <f>D41</f>
        <v>612</v>
      </c>
      <c r="I37" s="93">
        <f>G37*H37</f>
        <v>10404</v>
      </c>
      <c r="J37" s="94">
        <f>D43</f>
        <v>66.3</v>
      </c>
      <c r="K37" s="93">
        <f>G37*J37</f>
        <v>1127.0999999999999</v>
      </c>
      <c r="L37" s="355">
        <f>I37+K37</f>
        <v>11531.1</v>
      </c>
      <c r="M37" s="356"/>
      <c r="N37" s="94">
        <f>D45*G37</f>
        <v>7565</v>
      </c>
      <c r="O37" s="344">
        <f>(L37+N37)*1.25</f>
        <v>23870.125</v>
      </c>
      <c r="P37" s="345"/>
      <c r="Q37" s="346"/>
    </row>
    <row r="38" spans="1:17" ht="33.75" customHeight="1">
      <c r="A38" s="90">
        <v>4</v>
      </c>
      <c r="B38" s="315" t="s">
        <v>659</v>
      </c>
      <c r="C38" s="316"/>
      <c r="D38" s="317"/>
      <c r="E38" s="91">
        <v>8</v>
      </c>
      <c r="F38" s="91">
        <v>23</v>
      </c>
      <c r="G38" s="91">
        <v>31</v>
      </c>
      <c r="H38" s="95">
        <f>D41</f>
        <v>612</v>
      </c>
      <c r="I38" s="93">
        <f>G38*H38</f>
        <v>18972</v>
      </c>
      <c r="J38" s="94">
        <f>D43</f>
        <v>66.3</v>
      </c>
      <c r="K38" s="93">
        <f>G38*J38</f>
        <v>2055.2999999999997</v>
      </c>
      <c r="L38" s="355">
        <f>I38+K38</f>
        <v>21027.3</v>
      </c>
      <c r="M38" s="356"/>
      <c r="N38" s="94">
        <f>D45*G38</f>
        <v>13795</v>
      </c>
      <c r="O38" s="344">
        <f>(L38+N38)*1.25</f>
        <v>43527.875</v>
      </c>
      <c r="P38" s="345"/>
      <c r="Q38" s="346"/>
    </row>
    <row r="39" spans="1:17" ht="33.75" customHeight="1">
      <c r="A39" s="90"/>
      <c r="B39" s="318"/>
      <c r="C39" s="369"/>
      <c r="D39" s="370"/>
      <c r="E39" s="104">
        <f>E35+E36+E37+E38</f>
        <v>67</v>
      </c>
      <c r="F39" s="104">
        <f>F35+F36+F37+F38</f>
        <v>23</v>
      </c>
      <c r="G39" s="104">
        <f>E39+F39</f>
        <v>90</v>
      </c>
      <c r="H39" s="98"/>
      <c r="I39" s="105">
        <f>I35+I36+I37+I38</f>
        <v>55080</v>
      </c>
      <c r="J39" s="94"/>
      <c r="K39" s="105">
        <f>K35+K36+K37+K38</f>
        <v>5967</v>
      </c>
      <c r="L39" s="371">
        <f>L35+L36+L37+L38</f>
        <v>61047</v>
      </c>
      <c r="M39" s="372"/>
      <c r="N39" s="105">
        <f>N35+N36+N37+N38</f>
        <v>40050</v>
      </c>
      <c r="O39" s="373">
        <f>O35+O36+O37+O38</f>
        <v>126371.25</v>
      </c>
      <c r="P39" s="374"/>
      <c r="Q39" s="375"/>
    </row>
    <row r="40" spans="1:17" ht="33.75" customHeight="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23"/>
      <c r="L40" s="323"/>
      <c r="M40" s="323"/>
      <c r="N40" s="323"/>
      <c r="O40" s="323"/>
      <c r="P40" s="323"/>
      <c r="Q40" s="324"/>
    </row>
    <row r="41" spans="1:17" ht="18.75" customHeight="1">
      <c r="A41" s="106" t="s">
        <v>660</v>
      </c>
      <c r="B41" s="107"/>
      <c r="C41" s="107"/>
      <c r="D41" s="108">
        <v>612</v>
      </c>
      <c r="E41" s="109" t="s">
        <v>456</v>
      </c>
      <c r="F41" s="110"/>
      <c r="G41" s="110"/>
      <c r="H41" s="110"/>
      <c r="I41" s="111">
        <f>I24+I32+I39</f>
        <v>255204</v>
      </c>
      <c r="J41" s="110"/>
      <c r="K41" s="111">
        <f>K24+K32+K39</f>
        <v>27647.1</v>
      </c>
      <c r="L41" s="376">
        <f>L24+L32+L39</f>
        <v>282851.09999999998</v>
      </c>
      <c r="M41" s="377"/>
      <c r="N41" s="112">
        <f>N24+N32+N39</f>
        <v>185565</v>
      </c>
      <c r="O41" s="113"/>
      <c r="P41" s="113"/>
    </row>
    <row r="42" spans="1:17" ht="18.75" customHeight="1">
      <c r="A42" s="113"/>
      <c r="B42" s="114"/>
      <c r="C42" s="114"/>
      <c r="D42" s="115"/>
      <c r="E42" s="116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</row>
    <row r="43" spans="1:17" ht="18.75" customHeight="1">
      <c r="A43" s="117" t="s">
        <v>661</v>
      </c>
      <c r="B43" s="117"/>
      <c r="C43" s="117"/>
      <c r="D43" s="118">
        <v>66.3</v>
      </c>
      <c r="E43" s="116" t="s">
        <v>456</v>
      </c>
      <c r="F43" s="113"/>
      <c r="G43" s="378" t="s">
        <v>662</v>
      </c>
      <c r="H43" s="379"/>
      <c r="I43" s="118">
        <v>536.12</v>
      </c>
      <c r="J43" s="113" t="s">
        <v>456</v>
      </c>
      <c r="K43" s="113"/>
      <c r="L43" s="380" t="s">
        <v>663</v>
      </c>
      <c r="M43" s="381"/>
      <c r="N43" s="382"/>
      <c r="O43" s="383">
        <f>O24+O32+O39+I43</f>
        <v>586056.245</v>
      </c>
      <c r="P43" s="384"/>
      <c r="Q43" s="385"/>
    </row>
    <row r="44" spans="1:17" ht="18.75" customHeight="1">
      <c r="A44" s="113"/>
      <c r="B44" s="113"/>
      <c r="C44" s="113"/>
      <c r="D44" s="116"/>
      <c r="E44" s="116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</row>
    <row r="45" spans="1:17" ht="18.75" customHeight="1">
      <c r="A45" s="117" t="s">
        <v>664</v>
      </c>
      <c r="B45" s="117"/>
      <c r="C45" s="117"/>
      <c r="D45" s="118">
        <v>445</v>
      </c>
      <c r="E45" s="116" t="s">
        <v>456</v>
      </c>
      <c r="F45" s="113"/>
      <c r="G45" s="113"/>
      <c r="H45" s="113"/>
      <c r="I45" s="119"/>
      <c r="J45" s="113"/>
      <c r="K45" s="120"/>
      <c r="L45" s="113"/>
      <c r="M45" s="113"/>
      <c r="N45" s="120"/>
      <c r="O45" s="113"/>
      <c r="P45" s="113"/>
    </row>
    <row r="46" spans="1:17" ht="33.75" customHeight="1"/>
    <row r="47" spans="1:17" ht="33.75" customHeight="1">
      <c r="B47" s="41" t="s">
        <v>486</v>
      </c>
    </row>
    <row r="48" spans="1:17" ht="33.75" customHeight="1" thickBot="1">
      <c r="B48" s="42"/>
    </row>
    <row r="49" spans="2:4" ht="33.75" customHeight="1">
      <c r="B49" s="305" t="s">
        <v>487</v>
      </c>
      <c r="C49" s="43" t="s">
        <v>488</v>
      </c>
      <c r="D49" s="305" t="s">
        <v>490</v>
      </c>
    </row>
    <row r="50" spans="2:4" ht="33.75" customHeight="1" thickBot="1">
      <c r="B50" s="306"/>
      <c r="C50" s="44" t="s">
        <v>489</v>
      </c>
      <c r="D50" s="306"/>
    </row>
    <row r="51" spans="2:4" ht="45.75" customHeight="1" thickBot="1">
      <c r="B51" s="45" t="s">
        <v>491</v>
      </c>
      <c r="C51" s="46" t="s">
        <v>492</v>
      </c>
      <c r="D51" s="47">
        <v>33320</v>
      </c>
    </row>
    <row r="52" spans="2:4" ht="33.75" customHeight="1" thickBot="1">
      <c r="B52" s="45" t="s">
        <v>493</v>
      </c>
      <c r="C52" s="46" t="s">
        <v>492</v>
      </c>
      <c r="D52" s="47">
        <v>56950</v>
      </c>
    </row>
    <row r="53" spans="2:4" ht="33.75" customHeight="1">
      <c r="B53" s="49" t="s">
        <v>494</v>
      </c>
      <c r="C53" s="307" t="s">
        <v>496</v>
      </c>
      <c r="D53" s="309">
        <v>12633.6</v>
      </c>
    </row>
    <row r="54" spans="2:4" ht="33.75" customHeight="1" thickBot="1">
      <c r="B54" s="50" t="s">
        <v>495</v>
      </c>
      <c r="C54" s="308"/>
      <c r="D54" s="310"/>
    </row>
    <row r="55" spans="2:4" ht="33.75" customHeight="1" thickBot="1">
      <c r="B55" s="42"/>
    </row>
    <row r="56" spans="2:4" ht="48.75" customHeight="1" thickBot="1">
      <c r="B56" s="48" t="s">
        <v>497</v>
      </c>
      <c r="C56" s="51" t="s">
        <v>498</v>
      </c>
      <c r="D56" s="52">
        <v>90525</v>
      </c>
    </row>
    <row r="57" spans="2:4" ht="33.75" customHeight="1">
      <c r="B57" s="42"/>
    </row>
    <row r="58" spans="2:4" ht="33.75" customHeight="1"/>
    <row r="59" spans="2:4" ht="33.75" customHeight="1"/>
    <row r="60" spans="2:4" ht="33.75" customHeight="1"/>
    <row r="61" spans="2:4" ht="33.75" customHeight="1"/>
    <row r="62" spans="2:4" ht="33.75" customHeight="1"/>
    <row r="63" spans="2:4" ht="33.75" customHeight="1"/>
    <row r="64" spans="2:4" ht="33.75" customHeight="1"/>
    <row r="65" ht="33.75" customHeight="1"/>
    <row r="66" ht="33.75" customHeight="1"/>
    <row r="67" ht="33.75" customHeight="1"/>
    <row r="68" ht="33.75" customHeight="1"/>
    <row r="69" ht="33.75" customHeight="1"/>
    <row r="70" ht="33.75" customHeight="1"/>
    <row r="71" ht="33.75" customHeight="1"/>
    <row r="72" ht="33.75" customHeight="1"/>
    <row r="73" ht="33.75" customHeight="1"/>
    <row r="74" ht="33.75" customHeight="1"/>
    <row r="75" ht="33.75" customHeight="1"/>
    <row r="76" ht="33.75" customHeight="1"/>
    <row r="77" ht="33.75" customHeight="1"/>
    <row r="78" ht="33.75" customHeight="1"/>
    <row r="79" ht="33.75" customHeight="1"/>
    <row r="80" ht="33.75" customHeight="1"/>
    <row r="81" ht="33.75" customHeight="1"/>
    <row r="82" ht="33.75" customHeight="1"/>
    <row r="83" ht="33.75" customHeight="1"/>
    <row r="84" ht="33.75" customHeight="1"/>
    <row r="85" ht="33.75" customHeight="1"/>
    <row r="86" ht="33.75" customHeight="1"/>
    <row r="87" ht="33.75" customHeight="1"/>
    <row r="88" ht="33.75" customHeight="1"/>
    <row r="89" ht="33.75" customHeight="1"/>
    <row r="90" ht="33.75" customHeight="1"/>
    <row r="91" ht="33.75" customHeight="1"/>
    <row r="92" ht="33.75" customHeight="1"/>
    <row r="93" ht="33.75" customHeight="1"/>
    <row r="94" ht="33.75" customHeight="1"/>
    <row r="95" ht="33.75" customHeight="1"/>
    <row r="96" ht="33.75" customHeight="1"/>
    <row r="97" ht="33.75" customHeight="1"/>
    <row r="98" ht="33.75" customHeight="1"/>
    <row r="99" ht="33.75" customHeight="1"/>
    <row r="100" ht="33.75" customHeight="1"/>
    <row r="101" ht="33.75" customHeight="1"/>
    <row r="102" ht="33.75" customHeight="1"/>
    <row r="103" ht="33.75" customHeight="1"/>
    <row r="104" ht="33.75" customHeight="1"/>
    <row r="105" ht="33.75" customHeight="1"/>
    <row r="106" ht="33.75" customHeight="1"/>
    <row r="107" ht="33.75" customHeight="1"/>
    <row r="108" ht="33.75" customHeight="1"/>
    <row r="109" ht="33.75" customHeight="1"/>
    <row r="110" ht="33.75" customHeight="1"/>
    <row r="111" ht="33.75" customHeight="1"/>
    <row r="112" ht="33.75" customHeight="1"/>
  </sheetData>
  <mergeCells count="79">
    <mergeCell ref="L41:M41"/>
    <mergeCell ref="G43:H43"/>
    <mergeCell ref="L43:N43"/>
    <mergeCell ref="O43:Q43"/>
    <mergeCell ref="L38:M38"/>
    <mergeCell ref="O38:Q38"/>
    <mergeCell ref="B39:D39"/>
    <mergeCell ref="L39:M39"/>
    <mergeCell ref="O39:Q39"/>
    <mergeCell ref="L36:M36"/>
    <mergeCell ref="O36:Q36"/>
    <mergeCell ref="B37:D37"/>
    <mergeCell ref="L37:M37"/>
    <mergeCell ref="O37:Q37"/>
    <mergeCell ref="L32:M32"/>
    <mergeCell ref="O32:Q32"/>
    <mergeCell ref="A33:Q33"/>
    <mergeCell ref="A34:Q34"/>
    <mergeCell ref="B35:D35"/>
    <mergeCell ref="L35:M35"/>
    <mergeCell ref="O35:Q35"/>
    <mergeCell ref="L30:M30"/>
    <mergeCell ref="O30:Q30"/>
    <mergeCell ref="B31:D31"/>
    <mergeCell ref="L31:M31"/>
    <mergeCell ref="O31:Q31"/>
    <mergeCell ref="L28:M28"/>
    <mergeCell ref="O28:Q28"/>
    <mergeCell ref="B29:D29"/>
    <mergeCell ref="L29:M29"/>
    <mergeCell ref="O29:Q29"/>
    <mergeCell ref="L24:M24"/>
    <mergeCell ref="O24:Q24"/>
    <mergeCell ref="A25:Q25"/>
    <mergeCell ref="A26:Q26"/>
    <mergeCell ref="B27:D27"/>
    <mergeCell ref="L27:M27"/>
    <mergeCell ref="O27:Q27"/>
    <mergeCell ref="L22:M22"/>
    <mergeCell ref="O22:Q22"/>
    <mergeCell ref="B23:D23"/>
    <mergeCell ref="L23:M23"/>
    <mergeCell ref="O23:Q23"/>
    <mergeCell ref="L20:M20"/>
    <mergeCell ref="O20:Q20"/>
    <mergeCell ref="B21:D21"/>
    <mergeCell ref="L21:M21"/>
    <mergeCell ref="O21:Q21"/>
    <mergeCell ref="L18:M18"/>
    <mergeCell ref="O18:Q18"/>
    <mergeCell ref="B19:D19"/>
    <mergeCell ref="L19:M19"/>
    <mergeCell ref="O19:Q19"/>
    <mergeCell ref="L16:M16"/>
    <mergeCell ref="O16:Q16"/>
    <mergeCell ref="B17:D17"/>
    <mergeCell ref="L17:M17"/>
    <mergeCell ref="O17:Q17"/>
    <mergeCell ref="L12:M12"/>
    <mergeCell ref="O12:Q12"/>
    <mergeCell ref="L13:M13"/>
    <mergeCell ref="O13:Q13"/>
    <mergeCell ref="A15:Q15"/>
    <mergeCell ref="B49:B50"/>
    <mergeCell ref="D49:D50"/>
    <mergeCell ref="C53:C54"/>
    <mergeCell ref="D53:D54"/>
    <mergeCell ref="B12:D13"/>
    <mergeCell ref="B16:D16"/>
    <mergeCell ref="B18:D18"/>
    <mergeCell ref="B20:D20"/>
    <mergeCell ref="B22:D22"/>
    <mergeCell ref="B24:D24"/>
    <mergeCell ref="B28:D28"/>
    <mergeCell ref="B30:D30"/>
    <mergeCell ref="B32:D32"/>
    <mergeCell ref="B36:D36"/>
    <mergeCell ref="B38:D38"/>
    <mergeCell ref="A40:Q40"/>
  </mergeCells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4"/>
  <sheetViews>
    <sheetView topLeftCell="A49" zoomScaleNormal="100" workbookViewId="0">
      <selection activeCell="A2" sqref="A2"/>
    </sheetView>
  </sheetViews>
  <sheetFormatPr defaultRowHeight="12.75"/>
  <cols>
    <col min="1" max="1" width="5.140625" style="140" customWidth="1"/>
    <col min="2" max="2" width="11.7109375" style="149" customWidth="1"/>
    <col min="3" max="3" width="13.42578125" style="149" customWidth="1"/>
    <col min="4" max="4" width="9.85546875" style="149" customWidth="1"/>
    <col min="5" max="5" width="12.5703125" style="149" customWidth="1"/>
    <col min="6" max="6" width="9.85546875" style="179" customWidth="1"/>
    <col min="7" max="7" width="3.5703125" style="142" hidden="1" customWidth="1"/>
    <col min="8" max="8" width="7.85546875" style="142" customWidth="1"/>
    <col min="9" max="9" width="9.42578125" style="139" customWidth="1"/>
    <col min="10" max="10" width="12.5703125" style="142" customWidth="1"/>
    <col min="11" max="11" width="15.140625" style="142" customWidth="1"/>
    <col min="12" max="12" width="9.42578125" style="139" customWidth="1"/>
    <col min="13" max="13" width="12.5703125" style="142" customWidth="1"/>
    <col min="14" max="14" width="15.140625" style="142" customWidth="1"/>
    <col min="15" max="256" width="9.140625" style="139"/>
    <col min="257" max="257" width="5.140625" style="139" customWidth="1"/>
    <col min="258" max="258" width="11.7109375" style="139" customWidth="1"/>
    <col min="259" max="259" width="13.42578125" style="139" customWidth="1"/>
    <col min="260" max="260" width="9.85546875" style="139" customWidth="1"/>
    <col min="261" max="261" width="12.5703125" style="139" customWidth="1"/>
    <col min="262" max="262" width="9.85546875" style="139" customWidth="1"/>
    <col min="263" max="263" width="0" style="139" hidden="1" customWidth="1"/>
    <col min="264" max="264" width="7.85546875" style="139" customWidth="1"/>
    <col min="265" max="265" width="9.42578125" style="139" customWidth="1"/>
    <col min="266" max="266" width="12.5703125" style="139" customWidth="1"/>
    <col min="267" max="267" width="15.140625" style="139" customWidth="1"/>
    <col min="268" max="268" width="9.42578125" style="139" customWidth="1"/>
    <col min="269" max="269" width="12.5703125" style="139" customWidth="1"/>
    <col min="270" max="270" width="15.140625" style="139" customWidth="1"/>
    <col min="271" max="512" width="9.140625" style="139"/>
    <col min="513" max="513" width="5.140625" style="139" customWidth="1"/>
    <col min="514" max="514" width="11.7109375" style="139" customWidth="1"/>
    <col min="515" max="515" width="13.42578125" style="139" customWidth="1"/>
    <col min="516" max="516" width="9.85546875" style="139" customWidth="1"/>
    <col min="517" max="517" width="12.5703125" style="139" customWidth="1"/>
    <col min="518" max="518" width="9.85546875" style="139" customWidth="1"/>
    <col min="519" max="519" width="0" style="139" hidden="1" customWidth="1"/>
    <col min="520" max="520" width="7.85546875" style="139" customWidth="1"/>
    <col min="521" max="521" width="9.42578125" style="139" customWidth="1"/>
    <col min="522" max="522" width="12.5703125" style="139" customWidth="1"/>
    <col min="523" max="523" width="15.140625" style="139" customWidth="1"/>
    <col min="524" max="524" width="9.42578125" style="139" customWidth="1"/>
    <col min="525" max="525" width="12.5703125" style="139" customWidth="1"/>
    <col min="526" max="526" width="15.140625" style="139" customWidth="1"/>
    <col min="527" max="768" width="9.140625" style="139"/>
    <col min="769" max="769" width="5.140625" style="139" customWidth="1"/>
    <col min="770" max="770" width="11.7109375" style="139" customWidth="1"/>
    <col min="771" max="771" width="13.42578125" style="139" customWidth="1"/>
    <col min="772" max="772" width="9.85546875" style="139" customWidth="1"/>
    <col min="773" max="773" width="12.5703125" style="139" customWidth="1"/>
    <col min="774" max="774" width="9.85546875" style="139" customWidth="1"/>
    <col min="775" max="775" width="0" style="139" hidden="1" customWidth="1"/>
    <col min="776" max="776" width="7.85546875" style="139" customWidth="1"/>
    <col min="777" max="777" width="9.42578125" style="139" customWidth="1"/>
    <col min="778" max="778" width="12.5703125" style="139" customWidth="1"/>
    <col min="779" max="779" width="15.140625" style="139" customWidth="1"/>
    <col min="780" max="780" width="9.42578125" style="139" customWidth="1"/>
    <col min="781" max="781" width="12.5703125" style="139" customWidth="1"/>
    <col min="782" max="782" width="15.140625" style="139" customWidth="1"/>
    <col min="783" max="1024" width="9.140625" style="139"/>
    <col min="1025" max="1025" width="5.140625" style="139" customWidth="1"/>
    <col min="1026" max="1026" width="11.7109375" style="139" customWidth="1"/>
    <col min="1027" max="1027" width="13.42578125" style="139" customWidth="1"/>
    <col min="1028" max="1028" width="9.85546875" style="139" customWidth="1"/>
    <col min="1029" max="1029" width="12.5703125" style="139" customWidth="1"/>
    <col min="1030" max="1030" width="9.85546875" style="139" customWidth="1"/>
    <col min="1031" max="1031" width="0" style="139" hidden="1" customWidth="1"/>
    <col min="1032" max="1032" width="7.85546875" style="139" customWidth="1"/>
    <col min="1033" max="1033" width="9.42578125" style="139" customWidth="1"/>
    <col min="1034" max="1034" width="12.5703125" style="139" customWidth="1"/>
    <col min="1035" max="1035" width="15.140625" style="139" customWidth="1"/>
    <col min="1036" max="1036" width="9.42578125" style="139" customWidth="1"/>
    <col min="1037" max="1037" width="12.5703125" style="139" customWidth="1"/>
    <col min="1038" max="1038" width="15.140625" style="139" customWidth="1"/>
    <col min="1039" max="1280" width="9.140625" style="139"/>
    <col min="1281" max="1281" width="5.140625" style="139" customWidth="1"/>
    <col min="1282" max="1282" width="11.7109375" style="139" customWidth="1"/>
    <col min="1283" max="1283" width="13.42578125" style="139" customWidth="1"/>
    <col min="1284" max="1284" width="9.85546875" style="139" customWidth="1"/>
    <col min="1285" max="1285" width="12.5703125" style="139" customWidth="1"/>
    <col min="1286" max="1286" width="9.85546875" style="139" customWidth="1"/>
    <col min="1287" max="1287" width="0" style="139" hidden="1" customWidth="1"/>
    <col min="1288" max="1288" width="7.85546875" style="139" customWidth="1"/>
    <col min="1289" max="1289" width="9.42578125" style="139" customWidth="1"/>
    <col min="1290" max="1290" width="12.5703125" style="139" customWidth="1"/>
    <col min="1291" max="1291" width="15.140625" style="139" customWidth="1"/>
    <col min="1292" max="1292" width="9.42578125" style="139" customWidth="1"/>
    <col min="1293" max="1293" width="12.5703125" style="139" customWidth="1"/>
    <col min="1294" max="1294" width="15.140625" style="139" customWidth="1"/>
    <col min="1295" max="1536" width="9.140625" style="139"/>
    <col min="1537" max="1537" width="5.140625" style="139" customWidth="1"/>
    <col min="1538" max="1538" width="11.7109375" style="139" customWidth="1"/>
    <col min="1539" max="1539" width="13.42578125" style="139" customWidth="1"/>
    <col min="1540" max="1540" width="9.85546875" style="139" customWidth="1"/>
    <col min="1541" max="1541" width="12.5703125" style="139" customWidth="1"/>
    <col min="1542" max="1542" width="9.85546875" style="139" customWidth="1"/>
    <col min="1543" max="1543" width="0" style="139" hidden="1" customWidth="1"/>
    <col min="1544" max="1544" width="7.85546875" style="139" customWidth="1"/>
    <col min="1545" max="1545" width="9.42578125" style="139" customWidth="1"/>
    <col min="1546" max="1546" width="12.5703125" style="139" customWidth="1"/>
    <col min="1547" max="1547" width="15.140625" style="139" customWidth="1"/>
    <col min="1548" max="1548" width="9.42578125" style="139" customWidth="1"/>
    <col min="1549" max="1549" width="12.5703125" style="139" customWidth="1"/>
    <col min="1550" max="1550" width="15.140625" style="139" customWidth="1"/>
    <col min="1551" max="1792" width="9.140625" style="139"/>
    <col min="1793" max="1793" width="5.140625" style="139" customWidth="1"/>
    <col min="1794" max="1794" width="11.7109375" style="139" customWidth="1"/>
    <col min="1795" max="1795" width="13.42578125" style="139" customWidth="1"/>
    <col min="1796" max="1796" width="9.85546875" style="139" customWidth="1"/>
    <col min="1797" max="1797" width="12.5703125" style="139" customWidth="1"/>
    <col min="1798" max="1798" width="9.85546875" style="139" customWidth="1"/>
    <col min="1799" max="1799" width="0" style="139" hidden="1" customWidth="1"/>
    <col min="1800" max="1800" width="7.85546875" style="139" customWidth="1"/>
    <col min="1801" max="1801" width="9.42578125" style="139" customWidth="1"/>
    <col min="1802" max="1802" width="12.5703125" style="139" customWidth="1"/>
    <col min="1803" max="1803" width="15.140625" style="139" customWidth="1"/>
    <col min="1804" max="1804" width="9.42578125" style="139" customWidth="1"/>
    <col min="1805" max="1805" width="12.5703125" style="139" customWidth="1"/>
    <col min="1806" max="1806" width="15.140625" style="139" customWidth="1"/>
    <col min="1807" max="2048" width="9.140625" style="139"/>
    <col min="2049" max="2049" width="5.140625" style="139" customWidth="1"/>
    <col min="2050" max="2050" width="11.7109375" style="139" customWidth="1"/>
    <col min="2051" max="2051" width="13.42578125" style="139" customWidth="1"/>
    <col min="2052" max="2052" width="9.85546875" style="139" customWidth="1"/>
    <col min="2053" max="2053" width="12.5703125" style="139" customWidth="1"/>
    <col min="2054" max="2054" width="9.85546875" style="139" customWidth="1"/>
    <col min="2055" max="2055" width="0" style="139" hidden="1" customWidth="1"/>
    <col min="2056" max="2056" width="7.85546875" style="139" customWidth="1"/>
    <col min="2057" max="2057" width="9.42578125" style="139" customWidth="1"/>
    <col min="2058" max="2058" width="12.5703125" style="139" customWidth="1"/>
    <col min="2059" max="2059" width="15.140625" style="139" customWidth="1"/>
    <col min="2060" max="2060" width="9.42578125" style="139" customWidth="1"/>
    <col min="2061" max="2061" width="12.5703125" style="139" customWidth="1"/>
    <col min="2062" max="2062" width="15.140625" style="139" customWidth="1"/>
    <col min="2063" max="2304" width="9.140625" style="139"/>
    <col min="2305" max="2305" width="5.140625" style="139" customWidth="1"/>
    <col min="2306" max="2306" width="11.7109375" style="139" customWidth="1"/>
    <col min="2307" max="2307" width="13.42578125" style="139" customWidth="1"/>
    <col min="2308" max="2308" width="9.85546875" style="139" customWidth="1"/>
    <col min="2309" max="2309" width="12.5703125" style="139" customWidth="1"/>
    <col min="2310" max="2310" width="9.85546875" style="139" customWidth="1"/>
    <col min="2311" max="2311" width="0" style="139" hidden="1" customWidth="1"/>
    <col min="2312" max="2312" width="7.85546875" style="139" customWidth="1"/>
    <col min="2313" max="2313" width="9.42578125" style="139" customWidth="1"/>
    <col min="2314" max="2314" width="12.5703125" style="139" customWidth="1"/>
    <col min="2315" max="2315" width="15.140625" style="139" customWidth="1"/>
    <col min="2316" max="2316" width="9.42578125" style="139" customWidth="1"/>
    <col min="2317" max="2317" width="12.5703125" style="139" customWidth="1"/>
    <col min="2318" max="2318" width="15.140625" style="139" customWidth="1"/>
    <col min="2319" max="2560" width="9.140625" style="139"/>
    <col min="2561" max="2561" width="5.140625" style="139" customWidth="1"/>
    <col min="2562" max="2562" width="11.7109375" style="139" customWidth="1"/>
    <col min="2563" max="2563" width="13.42578125" style="139" customWidth="1"/>
    <col min="2564" max="2564" width="9.85546875" style="139" customWidth="1"/>
    <col min="2565" max="2565" width="12.5703125" style="139" customWidth="1"/>
    <col min="2566" max="2566" width="9.85546875" style="139" customWidth="1"/>
    <col min="2567" max="2567" width="0" style="139" hidden="1" customWidth="1"/>
    <col min="2568" max="2568" width="7.85546875" style="139" customWidth="1"/>
    <col min="2569" max="2569" width="9.42578125" style="139" customWidth="1"/>
    <col min="2570" max="2570" width="12.5703125" style="139" customWidth="1"/>
    <col min="2571" max="2571" width="15.140625" style="139" customWidth="1"/>
    <col min="2572" max="2572" width="9.42578125" style="139" customWidth="1"/>
    <col min="2573" max="2573" width="12.5703125" style="139" customWidth="1"/>
    <col min="2574" max="2574" width="15.140625" style="139" customWidth="1"/>
    <col min="2575" max="2816" width="9.140625" style="139"/>
    <col min="2817" max="2817" width="5.140625" style="139" customWidth="1"/>
    <col min="2818" max="2818" width="11.7109375" style="139" customWidth="1"/>
    <col min="2819" max="2819" width="13.42578125" style="139" customWidth="1"/>
    <col min="2820" max="2820" width="9.85546875" style="139" customWidth="1"/>
    <col min="2821" max="2821" width="12.5703125" style="139" customWidth="1"/>
    <col min="2822" max="2822" width="9.85546875" style="139" customWidth="1"/>
    <col min="2823" max="2823" width="0" style="139" hidden="1" customWidth="1"/>
    <col min="2824" max="2824" width="7.85546875" style="139" customWidth="1"/>
    <col min="2825" max="2825" width="9.42578125" style="139" customWidth="1"/>
    <col min="2826" max="2826" width="12.5703125" style="139" customWidth="1"/>
    <col min="2827" max="2827" width="15.140625" style="139" customWidth="1"/>
    <col min="2828" max="2828" width="9.42578125" style="139" customWidth="1"/>
    <col min="2829" max="2829" width="12.5703125" style="139" customWidth="1"/>
    <col min="2830" max="2830" width="15.140625" style="139" customWidth="1"/>
    <col min="2831" max="3072" width="9.140625" style="139"/>
    <col min="3073" max="3073" width="5.140625" style="139" customWidth="1"/>
    <col min="3074" max="3074" width="11.7109375" style="139" customWidth="1"/>
    <col min="3075" max="3075" width="13.42578125" style="139" customWidth="1"/>
    <col min="3076" max="3076" width="9.85546875" style="139" customWidth="1"/>
    <col min="3077" max="3077" width="12.5703125" style="139" customWidth="1"/>
    <col min="3078" max="3078" width="9.85546875" style="139" customWidth="1"/>
    <col min="3079" max="3079" width="0" style="139" hidden="1" customWidth="1"/>
    <col min="3080" max="3080" width="7.85546875" style="139" customWidth="1"/>
    <col min="3081" max="3081" width="9.42578125" style="139" customWidth="1"/>
    <col min="3082" max="3082" width="12.5703125" style="139" customWidth="1"/>
    <col min="3083" max="3083" width="15.140625" style="139" customWidth="1"/>
    <col min="3084" max="3084" width="9.42578125" style="139" customWidth="1"/>
    <col min="3085" max="3085" width="12.5703125" style="139" customWidth="1"/>
    <col min="3086" max="3086" width="15.140625" style="139" customWidth="1"/>
    <col min="3087" max="3328" width="9.140625" style="139"/>
    <col min="3329" max="3329" width="5.140625" style="139" customWidth="1"/>
    <col min="3330" max="3330" width="11.7109375" style="139" customWidth="1"/>
    <col min="3331" max="3331" width="13.42578125" style="139" customWidth="1"/>
    <col min="3332" max="3332" width="9.85546875" style="139" customWidth="1"/>
    <col min="3333" max="3333" width="12.5703125" style="139" customWidth="1"/>
    <col min="3334" max="3334" width="9.85546875" style="139" customWidth="1"/>
    <col min="3335" max="3335" width="0" style="139" hidden="1" customWidth="1"/>
    <col min="3336" max="3336" width="7.85546875" style="139" customWidth="1"/>
    <col min="3337" max="3337" width="9.42578125" style="139" customWidth="1"/>
    <col min="3338" max="3338" width="12.5703125" style="139" customWidth="1"/>
    <col min="3339" max="3339" width="15.140625" style="139" customWidth="1"/>
    <col min="3340" max="3340" width="9.42578125" style="139" customWidth="1"/>
    <col min="3341" max="3341" width="12.5703125" style="139" customWidth="1"/>
    <col min="3342" max="3342" width="15.140625" style="139" customWidth="1"/>
    <col min="3343" max="3584" width="9.140625" style="139"/>
    <col min="3585" max="3585" width="5.140625" style="139" customWidth="1"/>
    <col min="3586" max="3586" width="11.7109375" style="139" customWidth="1"/>
    <col min="3587" max="3587" width="13.42578125" style="139" customWidth="1"/>
    <col min="3588" max="3588" width="9.85546875" style="139" customWidth="1"/>
    <col min="3589" max="3589" width="12.5703125" style="139" customWidth="1"/>
    <col min="3590" max="3590" width="9.85546875" style="139" customWidth="1"/>
    <col min="3591" max="3591" width="0" style="139" hidden="1" customWidth="1"/>
    <col min="3592" max="3592" width="7.85546875" style="139" customWidth="1"/>
    <col min="3593" max="3593" width="9.42578125" style="139" customWidth="1"/>
    <col min="3594" max="3594" width="12.5703125" style="139" customWidth="1"/>
    <col min="3595" max="3595" width="15.140625" style="139" customWidth="1"/>
    <col min="3596" max="3596" width="9.42578125" style="139" customWidth="1"/>
    <col min="3597" max="3597" width="12.5703125" style="139" customWidth="1"/>
    <col min="3598" max="3598" width="15.140625" style="139" customWidth="1"/>
    <col min="3599" max="3840" width="9.140625" style="139"/>
    <col min="3841" max="3841" width="5.140625" style="139" customWidth="1"/>
    <col min="3842" max="3842" width="11.7109375" style="139" customWidth="1"/>
    <col min="3843" max="3843" width="13.42578125" style="139" customWidth="1"/>
    <col min="3844" max="3844" width="9.85546875" style="139" customWidth="1"/>
    <col min="3845" max="3845" width="12.5703125" style="139" customWidth="1"/>
    <col min="3846" max="3846" width="9.85546875" style="139" customWidth="1"/>
    <col min="3847" max="3847" width="0" style="139" hidden="1" customWidth="1"/>
    <col min="3848" max="3848" width="7.85546875" style="139" customWidth="1"/>
    <col min="3849" max="3849" width="9.42578125" style="139" customWidth="1"/>
    <col min="3850" max="3850" width="12.5703125" style="139" customWidth="1"/>
    <col min="3851" max="3851" width="15.140625" style="139" customWidth="1"/>
    <col min="3852" max="3852" width="9.42578125" style="139" customWidth="1"/>
    <col min="3853" max="3853" width="12.5703125" style="139" customWidth="1"/>
    <col min="3854" max="3854" width="15.140625" style="139" customWidth="1"/>
    <col min="3855" max="4096" width="9.140625" style="139"/>
    <col min="4097" max="4097" width="5.140625" style="139" customWidth="1"/>
    <col min="4098" max="4098" width="11.7109375" style="139" customWidth="1"/>
    <col min="4099" max="4099" width="13.42578125" style="139" customWidth="1"/>
    <col min="4100" max="4100" width="9.85546875" style="139" customWidth="1"/>
    <col min="4101" max="4101" width="12.5703125" style="139" customWidth="1"/>
    <col min="4102" max="4102" width="9.85546875" style="139" customWidth="1"/>
    <col min="4103" max="4103" width="0" style="139" hidden="1" customWidth="1"/>
    <col min="4104" max="4104" width="7.85546875" style="139" customWidth="1"/>
    <col min="4105" max="4105" width="9.42578125" style="139" customWidth="1"/>
    <col min="4106" max="4106" width="12.5703125" style="139" customWidth="1"/>
    <col min="4107" max="4107" width="15.140625" style="139" customWidth="1"/>
    <col min="4108" max="4108" width="9.42578125" style="139" customWidth="1"/>
    <col min="4109" max="4109" width="12.5703125" style="139" customWidth="1"/>
    <col min="4110" max="4110" width="15.140625" style="139" customWidth="1"/>
    <col min="4111" max="4352" width="9.140625" style="139"/>
    <col min="4353" max="4353" width="5.140625" style="139" customWidth="1"/>
    <col min="4354" max="4354" width="11.7109375" style="139" customWidth="1"/>
    <col min="4355" max="4355" width="13.42578125" style="139" customWidth="1"/>
    <col min="4356" max="4356" width="9.85546875" style="139" customWidth="1"/>
    <col min="4357" max="4357" width="12.5703125" style="139" customWidth="1"/>
    <col min="4358" max="4358" width="9.85546875" style="139" customWidth="1"/>
    <col min="4359" max="4359" width="0" style="139" hidden="1" customWidth="1"/>
    <col min="4360" max="4360" width="7.85546875" style="139" customWidth="1"/>
    <col min="4361" max="4361" width="9.42578125" style="139" customWidth="1"/>
    <col min="4362" max="4362" width="12.5703125" style="139" customWidth="1"/>
    <col min="4363" max="4363" width="15.140625" style="139" customWidth="1"/>
    <col min="4364" max="4364" width="9.42578125" style="139" customWidth="1"/>
    <col min="4365" max="4365" width="12.5703125" style="139" customWidth="1"/>
    <col min="4366" max="4366" width="15.140625" style="139" customWidth="1"/>
    <col min="4367" max="4608" width="9.140625" style="139"/>
    <col min="4609" max="4609" width="5.140625" style="139" customWidth="1"/>
    <col min="4610" max="4610" width="11.7109375" style="139" customWidth="1"/>
    <col min="4611" max="4611" width="13.42578125" style="139" customWidth="1"/>
    <col min="4612" max="4612" width="9.85546875" style="139" customWidth="1"/>
    <col min="4613" max="4613" width="12.5703125" style="139" customWidth="1"/>
    <col min="4614" max="4614" width="9.85546875" style="139" customWidth="1"/>
    <col min="4615" max="4615" width="0" style="139" hidden="1" customWidth="1"/>
    <col min="4616" max="4616" width="7.85546875" style="139" customWidth="1"/>
    <col min="4617" max="4617" width="9.42578125" style="139" customWidth="1"/>
    <col min="4618" max="4618" width="12.5703125" style="139" customWidth="1"/>
    <col min="4619" max="4619" width="15.140625" style="139" customWidth="1"/>
    <col min="4620" max="4620" width="9.42578125" style="139" customWidth="1"/>
    <col min="4621" max="4621" width="12.5703125" style="139" customWidth="1"/>
    <col min="4622" max="4622" width="15.140625" style="139" customWidth="1"/>
    <col min="4623" max="4864" width="9.140625" style="139"/>
    <col min="4865" max="4865" width="5.140625" style="139" customWidth="1"/>
    <col min="4866" max="4866" width="11.7109375" style="139" customWidth="1"/>
    <col min="4867" max="4867" width="13.42578125" style="139" customWidth="1"/>
    <col min="4868" max="4868" width="9.85546875" style="139" customWidth="1"/>
    <col min="4869" max="4869" width="12.5703125" style="139" customWidth="1"/>
    <col min="4870" max="4870" width="9.85546875" style="139" customWidth="1"/>
    <col min="4871" max="4871" width="0" style="139" hidden="1" customWidth="1"/>
    <col min="4872" max="4872" width="7.85546875" style="139" customWidth="1"/>
    <col min="4873" max="4873" width="9.42578125" style="139" customWidth="1"/>
    <col min="4874" max="4874" width="12.5703125" style="139" customWidth="1"/>
    <col min="4875" max="4875" width="15.140625" style="139" customWidth="1"/>
    <col min="4876" max="4876" width="9.42578125" style="139" customWidth="1"/>
    <col min="4877" max="4877" width="12.5703125" style="139" customWidth="1"/>
    <col min="4878" max="4878" width="15.140625" style="139" customWidth="1"/>
    <col min="4879" max="5120" width="9.140625" style="139"/>
    <col min="5121" max="5121" width="5.140625" style="139" customWidth="1"/>
    <col min="5122" max="5122" width="11.7109375" style="139" customWidth="1"/>
    <col min="5123" max="5123" width="13.42578125" style="139" customWidth="1"/>
    <col min="5124" max="5124" width="9.85546875" style="139" customWidth="1"/>
    <col min="5125" max="5125" width="12.5703125" style="139" customWidth="1"/>
    <col min="5126" max="5126" width="9.85546875" style="139" customWidth="1"/>
    <col min="5127" max="5127" width="0" style="139" hidden="1" customWidth="1"/>
    <col min="5128" max="5128" width="7.85546875" style="139" customWidth="1"/>
    <col min="5129" max="5129" width="9.42578125" style="139" customWidth="1"/>
    <col min="5130" max="5130" width="12.5703125" style="139" customWidth="1"/>
    <col min="5131" max="5131" width="15.140625" style="139" customWidth="1"/>
    <col min="5132" max="5132" width="9.42578125" style="139" customWidth="1"/>
    <col min="5133" max="5133" width="12.5703125" style="139" customWidth="1"/>
    <col min="5134" max="5134" width="15.140625" style="139" customWidth="1"/>
    <col min="5135" max="5376" width="9.140625" style="139"/>
    <col min="5377" max="5377" width="5.140625" style="139" customWidth="1"/>
    <col min="5378" max="5378" width="11.7109375" style="139" customWidth="1"/>
    <col min="5379" max="5379" width="13.42578125" style="139" customWidth="1"/>
    <col min="5380" max="5380" width="9.85546875" style="139" customWidth="1"/>
    <col min="5381" max="5381" width="12.5703125" style="139" customWidth="1"/>
    <col min="5382" max="5382" width="9.85546875" style="139" customWidth="1"/>
    <col min="5383" max="5383" width="0" style="139" hidden="1" customWidth="1"/>
    <col min="5384" max="5384" width="7.85546875" style="139" customWidth="1"/>
    <col min="5385" max="5385" width="9.42578125" style="139" customWidth="1"/>
    <col min="5386" max="5386" width="12.5703125" style="139" customWidth="1"/>
    <col min="5387" max="5387" width="15.140625" style="139" customWidth="1"/>
    <col min="5388" max="5388" width="9.42578125" style="139" customWidth="1"/>
    <col min="5389" max="5389" width="12.5703125" style="139" customWidth="1"/>
    <col min="5390" max="5390" width="15.140625" style="139" customWidth="1"/>
    <col min="5391" max="5632" width="9.140625" style="139"/>
    <col min="5633" max="5633" width="5.140625" style="139" customWidth="1"/>
    <col min="5634" max="5634" width="11.7109375" style="139" customWidth="1"/>
    <col min="5635" max="5635" width="13.42578125" style="139" customWidth="1"/>
    <col min="5636" max="5636" width="9.85546875" style="139" customWidth="1"/>
    <col min="5637" max="5637" width="12.5703125" style="139" customWidth="1"/>
    <col min="5638" max="5638" width="9.85546875" style="139" customWidth="1"/>
    <col min="5639" max="5639" width="0" style="139" hidden="1" customWidth="1"/>
    <col min="5640" max="5640" width="7.85546875" style="139" customWidth="1"/>
    <col min="5641" max="5641" width="9.42578125" style="139" customWidth="1"/>
    <col min="5642" max="5642" width="12.5703125" style="139" customWidth="1"/>
    <col min="5643" max="5643" width="15.140625" style="139" customWidth="1"/>
    <col min="5644" max="5644" width="9.42578125" style="139" customWidth="1"/>
    <col min="5645" max="5645" width="12.5703125" style="139" customWidth="1"/>
    <col min="5646" max="5646" width="15.140625" style="139" customWidth="1"/>
    <col min="5647" max="5888" width="9.140625" style="139"/>
    <col min="5889" max="5889" width="5.140625" style="139" customWidth="1"/>
    <col min="5890" max="5890" width="11.7109375" style="139" customWidth="1"/>
    <col min="5891" max="5891" width="13.42578125" style="139" customWidth="1"/>
    <col min="5892" max="5892" width="9.85546875" style="139" customWidth="1"/>
    <col min="5893" max="5893" width="12.5703125" style="139" customWidth="1"/>
    <col min="5894" max="5894" width="9.85546875" style="139" customWidth="1"/>
    <col min="5895" max="5895" width="0" style="139" hidden="1" customWidth="1"/>
    <col min="5896" max="5896" width="7.85546875" style="139" customWidth="1"/>
    <col min="5897" max="5897" width="9.42578125" style="139" customWidth="1"/>
    <col min="5898" max="5898" width="12.5703125" style="139" customWidth="1"/>
    <col min="5899" max="5899" width="15.140625" style="139" customWidth="1"/>
    <col min="5900" max="5900" width="9.42578125" style="139" customWidth="1"/>
    <col min="5901" max="5901" width="12.5703125" style="139" customWidth="1"/>
    <col min="5902" max="5902" width="15.140625" style="139" customWidth="1"/>
    <col min="5903" max="6144" width="9.140625" style="139"/>
    <col min="6145" max="6145" width="5.140625" style="139" customWidth="1"/>
    <col min="6146" max="6146" width="11.7109375" style="139" customWidth="1"/>
    <col min="6147" max="6147" width="13.42578125" style="139" customWidth="1"/>
    <col min="6148" max="6148" width="9.85546875" style="139" customWidth="1"/>
    <col min="6149" max="6149" width="12.5703125" style="139" customWidth="1"/>
    <col min="6150" max="6150" width="9.85546875" style="139" customWidth="1"/>
    <col min="6151" max="6151" width="0" style="139" hidden="1" customWidth="1"/>
    <col min="6152" max="6152" width="7.85546875" style="139" customWidth="1"/>
    <col min="6153" max="6153" width="9.42578125" style="139" customWidth="1"/>
    <col min="6154" max="6154" width="12.5703125" style="139" customWidth="1"/>
    <col min="6155" max="6155" width="15.140625" style="139" customWidth="1"/>
    <col min="6156" max="6156" width="9.42578125" style="139" customWidth="1"/>
    <col min="6157" max="6157" width="12.5703125" style="139" customWidth="1"/>
    <col min="6158" max="6158" width="15.140625" style="139" customWidth="1"/>
    <col min="6159" max="6400" width="9.140625" style="139"/>
    <col min="6401" max="6401" width="5.140625" style="139" customWidth="1"/>
    <col min="6402" max="6402" width="11.7109375" style="139" customWidth="1"/>
    <col min="6403" max="6403" width="13.42578125" style="139" customWidth="1"/>
    <col min="6404" max="6404" width="9.85546875" style="139" customWidth="1"/>
    <col min="6405" max="6405" width="12.5703125" style="139" customWidth="1"/>
    <col min="6406" max="6406" width="9.85546875" style="139" customWidth="1"/>
    <col min="6407" max="6407" width="0" style="139" hidden="1" customWidth="1"/>
    <col min="6408" max="6408" width="7.85546875" style="139" customWidth="1"/>
    <col min="6409" max="6409" width="9.42578125" style="139" customWidth="1"/>
    <col min="6410" max="6410" width="12.5703125" style="139" customWidth="1"/>
    <col min="6411" max="6411" width="15.140625" style="139" customWidth="1"/>
    <col min="6412" max="6412" width="9.42578125" style="139" customWidth="1"/>
    <col min="6413" max="6413" width="12.5703125" style="139" customWidth="1"/>
    <col min="6414" max="6414" width="15.140625" style="139" customWidth="1"/>
    <col min="6415" max="6656" width="9.140625" style="139"/>
    <col min="6657" max="6657" width="5.140625" style="139" customWidth="1"/>
    <col min="6658" max="6658" width="11.7109375" style="139" customWidth="1"/>
    <col min="6659" max="6659" width="13.42578125" style="139" customWidth="1"/>
    <col min="6660" max="6660" width="9.85546875" style="139" customWidth="1"/>
    <col min="6661" max="6661" width="12.5703125" style="139" customWidth="1"/>
    <col min="6662" max="6662" width="9.85546875" style="139" customWidth="1"/>
    <col min="6663" max="6663" width="0" style="139" hidden="1" customWidth="1"/>
    <col min="6664" max="6664" width="7.85546875" style="139" customWidth="1"/>
    <col min="6665" max="6665" width="9.42578125" style="139" customWidth="1"/>
    <col min="6666" max="6666" width="12.5703125" style="139" customWidth="1"/>
    <col min="6667" max="6667" width="15.140625" style="139" customWidth="1"/>
    <col min="6668" max="6668" width="9.42578125" style="139" customWidth="1"/>
    <col min="6669" max="6669" width="12.5703125" style="139" customWidth="1"/>
    <col min="6670" max="6670" width="15.140625" style="139" customWidth="1"/>
    <col min="6671" max="6912" width="9.140625" style="139"/>
    <col min="6913" max="6913" width="5.140625" style="139" customWidth="1"/>
    <col min="6914" max="6914" width="11.7109375" style="139" customWidth="1"/>
    <col min="6915" max="6915" width="13.42578125" style="139" customWidth="1"/>
    <col min="6916" max="6916" width="9.85546875" style="139" customWidth="1"/>
    <col min="6917" max="6917" width="12.5703125" style="139" customWidth="1"/>
    <col min="6918" max="6918" width="9.85546875" style="139" customWidth="1"/>
    <col min="6919" max="6919" width="0" style="139" hidden="1" customWidth="1"/>
    <col min="6920" max="6920" width="7.85546875" style="139" customWidth="1"/>
    <col min="6921" max="6921" width="9.42578125" style="139" customWidth="1"/>
    <col min="6922" max="6922" width="12.5703125" style="139" customWidth="1"/>
    <col min="6923" max="6923" width="15.140625" style="139" customWidth="1"/>
    <col min="6924" max="6924" width="9.42578125" style="139" customWidth="1"/>
    <col min="6925" max="6925" width="12.5703125" style="139" customWidth="1"/>
    <col min="6926" max="6926" width="15.140625" style="139" customWidth="1"/>
    <col min="6927" max="7168" width="9.140625" style="139"/>
    <col min="7169" max="7169" width="5.140625" style="139" customWidth="1"/>
    <col min="7170" max="7170" width="11.7109375" style="139" customWidth="1"/>
    <col min="7171" max="7171" width="13.42578125" style="139" customWidth="1"/>
    <col min="7172" max="7172" width="9.85546875" style="139" customWidth="1"/>
    <col min="7173" max="7173" width="12.5703125" style="139" customWidth="1"/>
    <col min="7174" max="7174" width="9.85546875" style="139" customWidth="1"/>
    <col min="7175" max="7175" width="0" style="139" hidden="1" customWidth="1"/>
    <col min="7176" max="7176" width="7.85546875" style="139" customWidth="1"/>
    <col min="7177" max="7177" width="9.42578125" style="139" customWidth="1"/>
    <col min="7178" max="7178" width="12.5703125" style="139" customWidth="1"/>
    <col min="7179" max="7179" width="15.140625" style="139" customWidth="1"/>
    <col min="7180" max="7180" width="9.42578125" style="139" customWidth="1"/>
    <col min="7181" max="7181" width="12.5703125" style="139" customWidth="1"/>
    <col min="7182" max="7182" width="15.140625" style="139" customWidth="1"/>
    <col min="7183" max="7424" width="9.140625" style="139"/>
    <col min="7425" max="7425" width="5.140625" style="139" customWidth="1"/>
    <col min="7426" max="7426" width="11.7109375" style="139" customWidth="1"/>
    <col min="7427" max="7427" width="13.42578125" style="139" customWidth="1"/>
    <col min="7428" max="7428" width="9.85546875" style="139" customWidth="1"/>
    <col min="7429" max="7429" width="12.5703125" style="139" customWidth="1"/>
    <col min="7430" max="7430" width="9.85546875" style="139" customWidth="1"/>
    <col min="7431" max="7431" width="0" style="139" hidden="1" customWidth="1"/>
    <col min="7432" max="7432" width="7.85546875" style="139" customWidth="1"/>
    <col min="7433" max="7433" width="9.42578125" style="139" customWidth="1"/>
    <col min="7434" max="7434" width="12.5703125" style="139" customWidth="1"/>
    <col min="7435" max="7435" width="15.140625" style="139" customWidth="1"/>
    <col min="7436" max="7436" width="9.42578125" style="139" customWidth="1"/>
    <col min="7437" max="7437" width="12.5703125" style="139" customWidth="1"/>
    <col min="7438" max="7438" width="15.140625" style="139" customWidth="1"/>
    <col min="7439" max="7680" width="9.140625" style="139"/>
    <col min="7681" max="7681" width="5.140625" style="139" customWidth="1"/>
    <col min="7682" max="7682" width="11.7109375" style="139" customWidth="1"/>
    <col min="7683" max="7683" width="13.42578125" style="139" customWidth="1"/>
    <col min="7684" max="7684" width="9.85546875" style="139" customWidth="1"/>
    <col min="7685" max="7685" width="12.5703125" style="139" customWidth="1"/>
    <col min="7686" max="7686" width="9.85546875" style="139" customWidth="1"/>
    <col min="7687" max="7687" width="0" style="139" hidden="1" customWidth="1"/>
    <col min="7688" max="7688" width="7.85546875" style="139" customWidth="1"/>
    <col min="7689" max="7689" width="9.42578125" style="139" customWidth="1"/>
    <col min="7690" max="7690" width="12.5703125" style="139" customWidth="1"/>
    <col min="7691" max="7691" width="15.140625" style="139" customWidth="1"/>
    <col min="7692" max="7692" width="9.42578125" style="139" customWidth="1"/>
    <col min="7693" max="7693" width="12.5703125" style="139" customWidth="1"/>
    <col min="7694" max="7694" width="15.140625" style="139" customWidth="1"/>
    <col min="7695" max="7936" width="9.140625" style="139"/>
    <col min="7937" max="7937" width="5.140625" style="139" customWidth="1"/>
    <col min="7938" max="7938" width="11.7109375" style="139" customWidth="1"/>
    <col min="7939" max="7939" width="13.42578125" style="139" customWidth="1"/>
    <col min="7940" max="7940" width="9.85546875" style="139" customWidth="1"/>
    <col min="7941" max="7941" width="12.5703125" style="139" customWidth="1"/>
    <col min="7942" max="7942" width="9.85546875" style="139" customWidth="1"/>
    <col min="7943" max="7943" width="0" style="139" hidden="1" customWidth="1"/>
    <col min="7944" max="7944" width="7.85546875" style="139" customWidth="1"/>
    <col min="7945" max="7945" width="9.42578125" style="139" customWidth="1"/>
    <col min="7946" max="7946" width="12.5703125" style="139" customWidth="1"/>
    <col min="7947" max="7947" width="15.140625" style="139" customWidth="1"/>
    <col min="7948" max="7948" width="9.42578125" style="139" customWidth="1"/>
    <col min="7949" max="7949" width="12.5703125" style="139" customWidth="1"/>
    <col min="7950" max="7950" width="15.140625" style="139" customWidth="1"/>
    <col min="7951" max="8192" width="9.140625" style="139"/>
    <col min="8193" max="8193" width="5.140625" style="139" customWidth="1"/>
    <col min="8194" max="8194" width="11.7109375" style="139" customWidth="1"/>
    <col min="8195" max="8195" width="13.42578125" style="139" customWidth="1"/>
    <col min="8196" max="8196" width="9.85546875" style="139" customWidth="1"/>
    <col min="8197" max="8197" width="12.5703125" style="139" customWidth="1"/>
    <col min="8198" max="8198" width="9.85546875" style="139" customWidth="1"/>
    <col min="8199" max="8199" width="0" style="139" hidden="1" customWidth="1"/>
    <col min="8200" max="8200" width="7.85546875" style="139" customWidth="1"/>
    <col min="8201" max="8201" width="9.42578125" style="139" customWidth="1"/>
    <col min="8202" max="8202" width="12.5703125" style="139" customWidth="1"/>
    <col min="8203" max="8203" width="15.140625" style="139" customWidth="1"/>
    <col min="8204" max="8204" width="9.42578125" style="139" customWidth="1"/>
    <col min="8205" max="8205" width="12.5703125" style="139" customWidth="1"/>
    <col min="8206" max="8206" width="15.140625" style="139" customWidth="1"/>
    <col min="8207" max="8448" width="9.140625" style="139"/>
    <col min="8449" max="8449" width="5.140625" style="139" customWidth="1"/>
    <col min="8450" max="8450" width="11.7109375" style="139" customWidth="1"/>
    <col min="8451" max="8451" width="13.42578125" style="139" customWidth="1"/>
    <col min="8452" max="8452" width="9.85546875" style="139" customWidth="1"/>
    <col min="8453" max="8453" width="12.5703125" style="139" customWidth="1"/>
    <col min="8454" max="8454" width="9.85546875" style="139" customWidth="1"/>
    <col min="8455" max="8455" width="0" style="139" hidden="1" customWidth="1"/>
    <col min="8456" max="8456" width="7.85546875" style="139" customWidth="1"/>
    <col min="8457" max="8457" width="9.42578125" style="139" customWidth="1"/>
    <col min="8458" max="8458" width="12.5703125" style="139" customWidth="1"/>
    <col min="8459" max="8459" width="15.140625" style="139" customWidth="1"/>
    <col min="8460" max="8460" width="9.42578125" style="139" customWidth="1"/>
    <col min="8461" max="8461" width="12.5703125" style="139" customWidth="1"/>
    <col min="8462" max="8462" width="15.140625" style="139" customWidth="1"/>
    <col min="8463" max="8704" width="9.140625" style="139"/>
    <col min="8705" max="8705" width="5.140625" style="139" customWidth="1"/>
    <col min="8706" max="8706" width="11.7109375" style="139" customWidth="1"/>
    <col min="8707" max="8707" width="13.42578125" style="139" customWidth="1"/>
    <col min="8708" max="8708" width="9.85546875" style="139" customWidth="1"/>
    <col min="8709" max="8709" width="12.5703125" style="139" customWidth="1"/>
    <col min="8710" max="8710" width="9.85546875" style="139" customWidth="1"/>
    <col min="8711" max="8711" width="0" style="139" hidden="1" customWidth="1"/>
    <col min="8712" max="8712" width="7.85546875" style="139" customWidth="1"/>
    <col min="8713" max="8713" width="9.42578125" style="139" customWidth="1"/>
    <col min="8714" max="8714" width="12.5703125" style="139" customWidth="1"/>
    <col min="8715" max="8715" width="15.140625" style="139" customWidth="1"/>
    <col min="8716" max="8716" width="9.42578125" style="139" customWidth="1"/>
    <col min="8717" max="8717" width="12.5703125" style="139" customWidth="1"/>
    <col min="8718" max="8718" width="15.140625" style="139" customWidth="1"/>
    <col min="8719" max="8960" width="9.140625" style="139"/>
    <col min="8961" max="8961" width="5.140625" style="139" customWidth="1"/>
    <col min="8962" max="8962" width="11.7109375" style="139" customWidth="1"/>
    <col min="8963" max="8963" width="13.42578125" style="139" customWidth="1"/>
    <col min="8964" max="8964" width="9.85546875" style="139" customWidth="1"/>
    <col min="8965" max="8965" width="12.5703125" style="139" customWidth="1"/>
    <col min="8966" max="8966" width="9.85546875" style="139" customWidth="1"/>
    <col min="8967" max="8967" width="0" style="139" hidden="1" customWidth="1"/>
    <col min="8968" max="8968" width="7.85546875" style="139" customWidth="1"/>
    <col min="8969" max="8969" width="9.42578125" style="139" customWidth="1"/>
    <col min="8970" max="8970" width="12.5703125" style="139" customWidth="1"/>
    <col min="8971" max="8971" width="15.140625" style="139" customWidth="1"/>
    <col min="8972" max="8972" width="9.42578125" style="139" customWidth="1"/>
    <col min="8973" max="8973" width="12.5703125" style="139" customWidth="1"/>
    <col min="8974" max="8974" width="15.140625" style="139" customWidth="1"/>
    <col min="8975" max="9216" width="9.140625" style="139"/>
    <col min="9217" max="9217" width="5.140625" style="139" customWidth="1"/>
    <col min="9218" max="9218" width="11.7109375" style="139" customWidth="1"/>
    <col min="9219" max="9219" width="13.42578125" style="139" customWidth="1"/>
    <col min="9220" max="9220" width="9.85546875" style="139" customWidth="1"/>
    <col min="9221" max="9221" width="12.5703125" style="139" customWidth="1"/>
    <col min="9222" max="9222" width="9.85546875" style="139" customWidth="1"/>
    <col min="9223" max="9223" width="0" style="139" hidden="1" customWidth="1"/>
    <col min="9224" max="9224" width="7.85546875" style="139" customWidth="1"/>
    <col min="9225" max="9225" width="9.42578125" style="139" customWidth="1"/>
    <col min="9226" max="9226" width="12.5703125" style="139" customWidth="1"/>
    <col min="9227" max="9227" width="15.140625" style="139" customWidth="1"/>
    <col min="9228" max="9228" width="9.42578125" style="139" customWidth="1"/>
    <col min="9229" max="9229" width="12.5703125" style="139" customWidth="1"/>
    <col min="9230" max="9230" width="15.140625" style="139" customWidth="1"/>
    <col min="9231" max="9472" width="9.140625" style="139"/>
    <col min="9473" max="9473" width="5.140625" style="139" customWidth="1"/>
    <col min="9474" max="9474" width="11.7109375" style="139" customWidth="1"/>
    <col min="9475" max="9475" width="13.42578125" style="139" customWidth="1"/>
    <col min="9476" max="9476" width="9.85546875" style="139" customWidth="1"/>
    <col min="9477" max="9477" width="12.5703125" style="139" customWidth="1"/>
    <col min="9478" max="9478" width="9.85546875" style="139" customWidth="1"/>
    <col min="9479" max="9479" width="0" style="139" hidden="1" customWidth="1"/>
    <col min="9480" max="9480" width="7.85546875" style="139" customWidth="1"/>
    <col min="9481" max="9481" width="9.42578125" style="139" customWidth="1"/>
    <col min="9482" max="9482" width="12.5703125" style="139" customWidth="1"/>
    <col min="9483" max="9483" width="15.140625" style="139" customWidth="1"/>
    <col min="9484" max="9484" width="9.42578125" style="139" customWidth="1"/>
    <col min="9485" max="9485" width="12.5703125" style="139" customWidth="1"/>
    <col min="9486" max="9486" width="15.140625" style="139" customWidth="1"/>
    <col min="9487" max="9728" width="9.140625" style="139"/>
    <col min="9729" max="9729" width="5.140625" style="139" customWidth="1"/>
    <col min="9730" max="9730" width="11.7109375" style="139" customWidth="1"/>
    <col min="9731" max="9731" width="13.42578125" style="139" customWidth="1"/>
    <col min="9732" max="9732" width="9.85546875" style="139" customWidth="1"/>
    <col min="9733" max="9733" width="12.5703125" style="139" customWidth="1"/>
    <col min="9734" max="9734" width="9.85546875" style="139" customWidth="1"/>
    <col min="9735" max="9735" width="0" style="139" hidden="1" customWidth="1"/>
    <col min="9736" max="9736" width="7.85546875" style="139" customWidth="1"/>
    <col min="9737" max="9737" width="9.42578125" style="139" customWidth="1"/>
    <col min="9738" max="9738" width="12.5703125" style="139" customWidth="1"/>
    <col min="9739" max="9739" width="15.140625" style="139" customWidth="1"/>
    <col min="9740" max="9740" width="9.42578125" style="139" customWidth="1"/>
    <col min="9741" max="9741" width="12.5703125" style="139" customWidth="1"/>
    <col min="9742" max="9742" width="15.140625" style="139" customWidth="1"/>
    <col min="9743" max="9984" width="9.140625" style="139"/>
    <col min="9985" max="9985" width="5.140625" style="139" customWidth="1"/>
    <col min="9986" max="9986" width="11.7109375" style="139" customWidth="1"/>
    <col min="9987" max="9987" width="13.42578125" style="139" customWidth="1"/>
    <col min="9988" max="9988" width="9.85546875" style="139" customWidth="1"/>
    <col min="9989" max="9989" width="12.5703125" style="139" customWidth="1"/>
    <col min="9990" max="9990" width="9.85546875" style="139" customWidth="1"/>
    <col min="9991" max="9991" width="0" style="139" hidden="1" customWidth="1"/>
    <col min="9992" max="9992" width="7.85546875" style="139" customWidth="1"/>
    <col min="9993" max="9993" width="9.42578125" style="139" customWidth="1"/>
    <col min="9994" max="9994" width="12.5703125" style="139" customWidth="1"/>
    <col min="9995" max="9995" width="15.140625" style="139" customWidth="1"/>
    <col min="9996" max="9996" width="9.42578125" style="139" customWidth="1"/>
    <col min="9997" max="9997" width="12.5703125" style="139" customWidth="1"/>
    <col min="9998" max="9998" width="15.140625" style="139" customWidth="1"/>
    <col min="9999" max="10240" width="9.140625" style="139"/>
    <col min="10241" max="10241" width="5.140625" style="139" customWidth="1"/>
    <col min="10242" max="10242" width="11.7109375" style="139" customWidth="1"/>
    <col min="10243" max="10243" width="13.42578125" style="139" customWidth="1"/>
    <col min="10244" max="10244" width="9.85546875" style="139" customWidth="1"/>
    <col min="10245" max="10245" width="12.5703125" style="139" customWidth="1"/>
    <col min="10246" max="10246" width="9.85546875" style="139" customWidth="1"/>
    <col min="10247" max="10247" width="0" style="139" hidden="1" customWidth="1"/>
    <col min="10248" max="10248" width="7.85546875" style="139" customWidth="1"/>
    <col min="10249" max="10249" width="9.42578125" style="139" customWidth="1"/>
    <col min="10250" max="10250" width="12.5703125" style="139" customWidth="1"/>
    <col min="10251" max="10251" width="15.140625" style="139" customWidth="1"/>
    <col min="10252" max="10252" width="9.42578125" style="139" customWidth="1"/>
    <col min="10253" max="10253" width="12.5703125" style="139" customWidth="1"/>
    <col min="10254" max="10254" width="15.140625" style="139" customWidth="1"/>
    <col min="10255" max="10496" width="9.140625" style="139"/>
    <col min="10497" max="10497" width="5.140625" style="139" customWidth="1"/>
    <col min="10498" max="10498" width="11.7109375" style="139" customWidth="1"/>
    <col min="10499" max="10499" width="13.42578125" style="139" customWidth="1"/>
    <col min="10500" max="10500" width="9.85546875" style="139" customWidth="1"/>
    <col min="10501" max="10501" width="12.5703125" style="139" customWidth="1"/>
    <col min="10502" max="10502" width="9.85546875" style="139" customWidth="1"/>
    <col min="10503" max="10503" width="0" style="139" hidden="1" customWidth="1"/>
    <col min="10504" max="10504" width="7.85546875" style="139" customWidth="1"/>
    <col min="10505" max="10505" width="9.42578125" style="139" customWidth="1"/>
    <col min="10506" max="10506" width="12.5703125" style="139" customWidth="1"/>
    <col min="10507" max="10507" width="15.140625" style="139" customWidth="1"/>
    <col min="10508" max="10508" width="9.42578125" style="139" customWidth="1"/>
    <col min="10509" max="10509" width="12.5703125" style="139" customWidth="1"/>
    <col min="10510" max="10510" width="15.140625" style="139" customWidth="1"/>
    <col min="10511" max="10752" width="9.140625" style="139"/>
    <col min="10753" max="10753" width="5.140625" style="139" customWidth="1"/>
    <col min="10754" max="10754" width="11.7109375" style="139" customWidth="1"/>
    <col min="10755" max="10755" width="13.42578125" style="139" customWidth="1"/>
    <col min="10756" max="10756" width="9.85546875" style="139" customWidth="1"/>
    <col min="10757" max="10757" width="12.5703125" style="139" customWidth="1"/>
    <col min="10758" max="10758" width="9.85546875" style="139" customWidth="1"/>
    <col min="10759" max="10759" width="0" style="139" hidden="1" customWidth="1"/>
    <col min="10760" max="10760" width="7.85546875" style="139" customWidth="1"/>
    <col min="10761" max="10761" width="9.42578125" style="139" customWidth="1"/>
    <col min="10762" max="10762" width="12.5703125" style="139" customWidth="1"/>
    <col min="10763" max="10763" width="15.140625" style="139" customWidth="1"/>
    <col min="10764" max="10764" width="9.42578125" style="139" customWidth="1"/>
    <col min="10765" max="10765" width="12.5703125" style="139" customWidth="1"/>
    <col min="10766" max="10766" width="15.140625" style="139" customWidth="1"/>
    <col min="10767" max="11008" width="9.140625" style="139"/>
    <col min="11009" max="11009" width="5.140625" style="139" customWidth="1"/>
    <col min="11010" max="11010" width="11.7109375" style="139" customWidth="1"/>
    <col min="11011" max="11011" width="13.42578125" style="139" customWidth="1"/>
    <col min="11012" max="11012" width="9.85546875" style="139" customWidth="1"/>
    <col min="11013" max="11013" width="12.5703125" style="139" customWidth="1"/>
    <col min="11014" max="11014" width="9.85546875" style="139" customWidth="1"/>
    <col min="11015" max="11015" width="0" style="139" hidden="1" customWidth="1"/>
    <col min="11016" max="11016" width="7.85546875" style="139" customWidth="1"/>
    <col min="11017" max="11017" width="9.42578125" style="139" customWidth="1"/>
    <col min="11018" max="11018" width="12.5703125" style="139" customWidth="1"/>
    <col min="11019" max="11019" width="15.140625" style="139" customWidth="1"/>
    <col min="11020" max="11020" width="9.42578125" style="139" customWidth="1"/>
    <col min="11021" max="11021" width="12.5703125" style="139" customWidth="1"/>
    <col min="11022" max="11022" width="15.140625" style="139" customWidth="1"/>
    <col min="11023" max="11264" width="9.140625" style="139"/>
    <col min="11265" max="11265" width="5.140625" style="139" customWidth="1"/>
    <col min="11266" max="11266" width="11.7109375" style="139" customWidth="1"/>
    <col min="11267" max="11267" width="13.42578125" style="139" customWidth="1"/>
    <col min="11268" max="11268" width="9.85546875" style="139" customWidth="1"/>
    <col min="11269" max="11269" width="12.5703125" style="139" customWidth="1"/>
    <col min="11270" max="11270" width="9.85546875" style="139" customWidth="1"/>
    <col min="11271" max="11271" width="0" style="139" hidden="1" customWidth="1"/>
    <col min="11272" max="11272" width="7.85546875" style="139" customWidth="1"/>
    <col min="11273" max="11273" width="9.42578125" style="139" customWidth="1"/>
    <col min="11274" max="11274" width="12.5703125" style="139" customWidth="1"/>
    <col min="11275" max="11275" width="15.140625" style="139" customWidth="1"/>
    <col min="11276" max="11276" width="9.42578125" style="139" customWidth="1"/>
    <col min="11277" max="11277" width="12.5703125" style="139" customWidth="1"/>
    <col min="11278" max="11278" width="15.140625" style="139" customWidth="1"/>
    <col min="11279" max="11520" width="9.140625" style="139"/>
    <col min="11521" max="11521" width="5.140625" style="139" customWidth="1"/>
    <col min="11522" max="11522" width="11.7109375" style="139" customWidth="1"/>
    <col min="11523" max="11523" width="13.42578125" style="139" customWidth="1"/>
    <col min="11524" max="11524" width="9.85546875" style="139" customWidth="1"/>
    <col min="11525" max="11525" width="12.5703125" style="139" customWidth="1"/>
    <col min="11526" max="11526" width="9.85546875" style="139" customWidth="1"/>
    <col min="11527" max="11527" width="0" style="139" hidden="1" customWidth="1"/>
    <col min="11528" max="11528" width="7.85546875" style="139" customWidth="1"/>
    <col min="11529" max="11529" width="9.42578125" style="139" customWidth="1"/>
    <col min="11530" max="11530" width="12.5703125" style="139" customWidth="1"/>
    <col min="11531" max="11531" width="15.140625" style="139" customWidth="1"/>
    <col min="11532" max="11532" width="9.42578125" style="139" customWidth="1"/>
    <col min="11533" max="11533" width="12.5703125" style="139" customWidth="1"/>
    <col min="11534" max="11534" width="15.140625" style="139" customWidth="1"/>
    <col min="11535" max="11776" width="9.140625" style="139"/>
    <col min="11777" max="11777" width="5.140625" style="139" customWidth="1"/>
    <col min="11778" max="11778" width="11.7109375" style="139" customWidth="1"/>
    <col min="11779" max="11779" width="13.42578125" style="139" customWidth="1"/>
    <col min="11780" max="11780" width="9.85546875" style="139" customWidth="1"/>
    <col min="11781" max="11781" width="12.5703125" style="139" customWidth="1"/>
    <col min="11782" max="11782" width="9.85546875" style="139" customWidth="1"/>
    <col min="11783" max="11783" width="0" style="139" hidden="1" customWidth="1"/>
    <col min="11784" max="11784" width="7.85546875" style="139" customWidth="1"/>
    <col min="11785" max="11785" width="9.42578125" style="139" customWidth="1"/>
    <col min="11786" max="11786" width="12.5703125" style="139" customWidth="1"/>
    <col min="11787" max="11787" width="15.140625" style="139" customWidth="1"/>
    <col min="11788" max="11788" width="9.42578125" style="139" customWidth="1"/>
    <col min="11789" max="11789" width="12.5703125" style="139" customWidth="1"/>
    <col min="11790" max="11790" width="15.140625" style="139" customWidth="1"/>
    <col min="11791" max="12032" width="9.140625" style="139"/>
    <col min="12033" max="12033" width="5.140625" style="139" customWidth="1"/>
    <col min="12034" max="12034" width="11.7109375" style="139" customWidth="1"/>
    <col min="12035" max="12035" width="13.42578125" style="139" customWidth="1"/>
    <col min="12036" max="12036" width="9.85546875" style="139" customWidth="1"/>
    <col min="12037" max="12037" width="12.5703125" style="139" customWidth="1"/>
    <col min="12038" max="12038" width="9.85546875" style="139" customWidth="1"/>
    <col min="12039" max="12039" width="0" style="139" hidden="1" customWidth="1"/>
    <col min="12040" max="12040" width="7.85546875" style="139" customWidth="1"/>
    <col min="12041" max="12041" width="9.42578125" style="139" customWidth="1"/>
    <col min="12042" max="12042" width="12.5703125" style="139" customWidth="1"/>
    <col min="12043" max="12043" width="15.140625" style="139" customWidth="1"/>
    <col min="12044" max="12044" width="9.42578125" style="139" customWidth="1"/>
    <col min="12045" max="12045" width="12.5703125" style="139" customWidth="1"/>
    <col min="12046" max="12046" width="15.140625" style="139" customWidth="1"/>
    <col min="12047" max="12288" width="9.140625" style="139"/>
    <col min="12289" max="12289" width="5.140625" style="139" customWidth="1"/>
    <col min="12290" max="12290" width="11.7109375" style="139" customWidth="1"/>
    <col min="12291" max="12291" width="13.42578125" style="139" customWidth="1"/>
    <col min="12292" max="12292" width="9.85546875" style="139" customWidth="1"/>
    <col min="12293" max="12293" width="12.5703125" style="139" customWidth="1"/>
    <col min="12294" max="12294" width="9.85546875" style="139" customWidth="1"/>
    <col min="12295" max="12295" width="0" style="139" hidden="1" customWidth="1"/>
    <col min="12296" max="12296" width="7.85546875" style="139" customWidth="1"/>
    <col min="12297" max="12297" width="9.42578125" style="139" customWidth="1"/>
    <col min="12298" max="12298" width="12.5703125" style="139" customWidth="1"/>
    <col min="12299" max="12299" width="15.140625" style="139" customWidth="1"/>
    <col min="12300" max="12300" width="9.42578125" style="139" customWidth="1"/>
    <col min="12301" max="12301" width="12.5703125" style="139" customWidth="1"/>
    <col min="12302" max="12302" width="15.140625" style="139" customWidth="1"/>
    <col min="12303" max="12544" width="9.140625" style="139"/>
    <col min="12545" max="12545" width="5.140625" style="139" customWidth="1"/>
    <col min="12546" max="12546" width="11.7109375" style="139" customWidth="1"/>
    <col min="12547" max="12547" width="13.42578125" style="139" customWidth="1"/>
    <col min="12548" max="12548" width="9.85546875" style="139" customWidth="1"/>
    <col min="12549" max="12549" width="12.5703125" style="139" customWidth="1"/>
    <col min="12550" max="12550" width="9.85546875" style="139" customWidth="1"/>
    <col min="12551" max="12551" width="0" style="139" hidden="1" customWidth="1"/>
    <col min="12552" max="12552" width="7.85546875" style="139" customWidth="1"/>
    <col min="12553" max="12553" width="9.42578125" style="139" customWidth="1"/>
    <col min="12554" max="12554" width="12.5703125" style="139" customWidth="1"/>
    <col min="12555" max="12555" width="15.140625" style="139" customWidth="1"/>
    <col min="12556" max="12556" width="9.42578125" style="139" customWidth="1"/>
    <col min="12557" max="12557" width="12.5703125" style="139" customWidth="1"/>
    <col min="12558" max="12558" width="15.140625" style="139" customWidth="1"/>
    <col min="12559" max="12800" width="9.140625" style="139"/>
    <col min="12801" max="12801" width="5.140625" style="139" customWidth="1"/>
    <col min="12802" max="12802" width="11.7109375" style="139" customWidth="1"/>
    <col min="12803" max="12803" width="13.42578125" style="139" customWidth="1"/>
    <col min="12804" max="12804" width="9.85546875" style="139" customWidth="1"/>
    <col min="12805" max="12805" width="12.5703125" style="139" customWidth="1"/>
    <col min="12806" max="12806" width="9.85546875" style="139" customWidth="1"/>
    <col min="12807" max="12807" width="0" style="139" hidden="1" customWidth="1"/>
    <col min="12808" max="12808" width="7.85546875" style="139" customWidth="1"/>
    <col min="12809" max="12809" width="9.42578125" style="139" customWidth="1"/>
    <col min="12810" max="12810" width="12.5703125" style="139" customWidth="1"/>
    <col min="12811" max="12811" width="15.140625" style="139" customWidth="1"/>
    <col min="12812" max="12812" width="9.42578125" style="139" customWidth="1"/>
    <col min="12813" max="12813" width="12.5703125" style="139" customWidth="1"/>
    <col min="12814" max="12814" width="15.140625" style="139" customWidth="1"/>
    <col min="12815" max="13056" width="9.140625" style="139"/>
    <col min="13057" max="13057" width="5.140625" style="139" customWidth="1"/>
    <col min="13058" max="13058" width="11.7109375" style="139" customWidth="1"/>
    <col min="13059" max="13059" width="13.42578125" style="139" customWidth="1"/>
    <col min="13060" max="13060" width="9.85546875" style="139" customWidth="1"/>
    <col min="13061" max="13061" width="12.5703125" style="139" customWidth="1"/>
    <col min="13062" max="13062" width="9.85546875" style="139" customWidth="1"/>
    <col min="13063" max="13063" width="0" style="139" hidden="1" customWidth="1"/>
    <col min="13064" max="13064" width="7.85546875" style="139" customWidth="1"/>
    <col min="13065" max="13065" width="9.42578125" style="139" customWidth="1"/>
    <col min="13066" max="13066" width="12.5703125" style="139" customWidth="1"/>
    <col min="13067" max="13067" width="15.140625" style="139" customWidth="1"/>
    <col min="13068" max="13068" width="9.42578125" style="139" customWidth="1"/>
    <col min="13069" max="13069" width="12.5703125" style="139" customWidth="1"/>
    <col min="13070" max="13070" width="15.140625" style="139" customWidth="1"/>
    <col min="13071" max="13312" width="9.140625" style="139"/>
    <col min="13313" max="13313" width="5.140625" style="139" customWidth="1"/>
    <col min="13314" max="13314" width="11.7109375" style="139" customWidth="1"/>
    <col min="13315" max="13315" width="13.42578125" style="139" customWidth="1"/>
    <col min="13316" max="13316" width="9.85546875" style="139" customWidth="1"/>
    <col min="13317" max="13317" width="12.5703125" style="139" customWidth="1"/>
    <col min="13318" max="13318" width="9.85546875" style="139" customWidth="1"/>
    <col min="13319" max="13319" width="0" style="139" hidden="1" customWidth="1"/>
    <col min="13320" max="13320" width="7.85546875" style="139" customWidth="1"/>
    <col min="13321" max="13321" width="9.42578125" style="139" customWidth="1"/>
    <col min="13322" max="13322" width="12.5703125" style="139" customWidth="1"/>
    <col min="13323" max="13323" width="15.140625" style="139" customWidth="1"/>
    <col min="13324" max="13324" width="9.42578125" style="139" customWidth="1"/>
    <col min="13325" max="13325" width="12.5703125" style="139" customWidth="1"/>
    <col min="13326" max="13326" width="15.140625" style="139" customWidth="1"/>
    <col min="13327" max="13568" width="9.140625" style="139"/>
    <col min="13569" max="13569" width="5.140625" style="139" customWidth="1"/>
    <col min="13570" max="13570" width="11.7109375" style="139" customWidth="1"/>
    <col min="13571" max="13571" width="13.42578125" style="139" customWidth="1"/>
    <col min="13572" max="13572" width="9.85546875" style="139" customWidth="1"/>
    <col min="13573" max="13573" width="12.5703125" style="139" customWidth="1"/>
    <col min="13574" max="13574" width="9.85546875" style="139" customWidth="1"/>
    <col min="13575" max="13575" width="0" style="139" hidden="1" customWidth="1"/>
    <col min="13576" max="13576" width="7.85546875" style="139" customWidth="1"/>
    <col min="13577" max="13577" width="9.42578125" style="139" customWidth="1"/>
    <col min="13578" max="13578" width="12.5703125" style="139" customWidth="1"/>
    <col min="13579" max="13579" width="15.140625" style="139" customWidth="1"/>
    <col min="13580" max="13580" width="9.42578125" style="139" customWidth="1"/>
    <col min="13581" max="13581" width="12.5703125" style="139" customWidth="1"/>
    <col min="13582" max="13582" width="15.140625" style="139" customWidth="1"/>
    <col min="13583" max="13824" width="9.140625" style="139"/>
    <col min="13825" max="13825" width="5.140625" style="139" customWidth="1"/>
    <col min="13826" max="13826" width="11.7109375" style="139" customWidth="1"/>
    <col min="13827" max="13827" width="13.42578125" style="139" customWidth="1"/>
    <col min="13828" max="13828" width="9.85546875" style="139" customWidth="1"/>
    <col min="13829" max="13829" width="12.5703125" style="139" customWidth="1"/>
    <col min="13830" max="13830" width="9.85546875" style="139" customWidth="1"/>
    <col min="13831" max="13831" width="0" style="139" hidden="1" customWidth="1"/>
    <col min="13832" max="13832" width="7.85546875" style="139" customWidth="1"/>
    <col min="13833" max="13833" width="9.42578125" style="139" customWidth="1"/>
    <col min="13834" max="13834" width="12.5703125" style="139" customWidth="1"/>
    <col min="13835" max="13835" width="15.140625" style="139" customWidth="1"/>
    <col min="13836" max="13836" width="9.42578125" style="139" customWidth="1"/>
    <col min="13837" max="13837" width="12.5703125" style="139" customWidth="1"/>
    <col min="13838" max="13838" width="15.140625" style="139" customWidth="1"/>
    <col min="13839" max="14080" width="9.140625" style="139"/>
    <col min="14081" max="14081" width="5.140625" style="139" customWidth="1"/>
    <col min="14082" max="14082" width="11.7109375" style="139" customWidth="1"/>
    <col min="14083" max="14083" width="13.42578125" style="139" customWidth="1"/>
    <col min="14084" max="14084" width="9.85546875" style="139" customWidth="1"/>
    <col min="14085" max="14085" width="12.5703125" style="139" customWidth="1"/>
    <col min="14086" max="14086" width="9.85546875" style="139" customWidth="1"/>
    <col min="14087" max="14087" width="0" style="139" hidden="1" customWidth="1"/>
    <col min="14088" max="14088" width="7.85546875" style="139" customWidth="1"/>
    <col min="14089" max="14089" width="9.42578125" style="139" customWidth="1"/>
    <col min="14090" max="14090" width="12.5703125" style="139" customWidth="1"/>
    <col min="14091" max="14091" width="15.140625" style="139" customWidth="1"/>
    <col min="14092" max="14092" width="9.42578125" style="139" customWidth="1"/>
    <col min="14093" max="14093" width="12.5703125" style="139" customWidth="1"/>
    <col min="14094" max="14094" width="15.140625" style="139" customWidth="1"/>
    <col min="14095" max="14336" width="9.140625" style="139"/>
    <col min="14337" max="14337" width="5.140625" style="139" customWidth="1"/>
    <col min="14338" max="14338" width="11.7109375" style="139" customWidth="1"/>
    <col min="14339" max="14339" width="13.42578125" style="139" customWidth="1"/>
    <col min="14340" max="14340" width="9.85546875" style="139" customWidth="1"/>
    <col min="14341" max="14341" width="12.5703125" style="139" customWidth="1"/>
    <col min="14342" max="14342" width="9.85546875" style="139" customWidth="1"/>
    <col min="14343" max="14343" width="0" style="139" hidden="1" customWidth="1"/>
    <col min="14344" max="14344" width="7.85546875" style="139" customWidth="1"/>
    <col min="14345" max="14345" width="9.42578125" style="139" customWidth="1"/>
    <col min="14346" max="14346" width="12.5703125" style="139" customWidth="1"/>
    <col min="14347" max="14347" width="15.140625" style="139" customWidth="1"/>
    <col min="14348" max="14348" width="9.42578125" style="139" customWidth="1"/>
    <col min="14349" max="14349" width="12.5703125" style="139" customWidth="1"/>
    <col min="14350" max="14350" width="15.140625" style="139" customWidth="1"/>
    <col min="14351" max="14592" width="9.140625" style="139"/>
    <col min="14593" max="14593" width="5.140625" style="139" customWidth="1"/>
    <col min="14594" max="14594" width="11.7109375" style="139" customWidth="1"/>
    <col min="14595" max="14595" width="13.42578125" style="139" customWidth="1"/>
    <col min="14596" max="14596" width="9.85546875" style="139" customWidth="1"/>
    <col min="14597" max="14597" width="12.5703125" style="139" customWidth="1"/>
    <col min="14598" max="14598" width="9.85546875" style="139" customWidth="1"/>
    <col min="14599" max="14599" width="0" style="139" hidden="1" customWidth="1"/>
    <col min="14600" max="14600" width="7.85546875" style="139" customWidth="1"/>
    <col min="14601" max="14601" width="9.42578125" style="139" customWidth="1"/>
    <col min="14602" max="14602" width="12.5703125" style="139" customWidth="1"/>
    <col min="14603" max="14603" width="15.140625" style="139" customWidth="1"/>
    <col min="14604" max="14604" width="9.42578125" style="139" customWidth="1"/>
    <col min="14605" max="14605" width="12.5703125" style="139" customWidth="1"/>
    <col min="14606" max="14606" width="15.140625" style="139" customWidth="1"/>
    <col min="14607" max="14848" width="9.140625" style="139"/>
    <col min="14849" max="14849" width="5.140625" style="139" customWidth="1"/>
    <col min="14850" max="14850" width="11.7109375" style="139" customWidth="1"/>
    <col min="14851" max="14851" width="13.42578125" style="139" customWidth="1"/>
    <col min="14852" max="14852" width="9.85546875" style="139" customWidth="1"/>
    <col min="14853" max="14853" width="12.5703125" style="139" customWidth="1"/>
    <col min="14854" max="14854" width="9.85546875" style="139" customWidth="1"/>
    <col min="14855" max="14855" width="0" style="139" hidden="1" customWidth="1"/>
    <col min="14856" max="14856" width="7.85546875" style="139" customWidth="1"/>
    <col min="14857" max="14857" width="9.42578125" style="139" customWidth="1"/>
    <col min="14858" max="14858" width="12.5703125" style="139" customWidth="1"/>
    <col min="14859" max="14859" width="15.140625" style="139" customWidth="1"/>
    <col min="14860" max="14860" width="9.42578125" style="139" customWidth="1"/>
    <col min="14861" max="14861" width="12.5703125" style="139" customWidth="1"/>
    <col min="14862" max="14862" width="15.140625" style="139" customWidth="1"/>
    <col min="14863" max="15104" width="9.140625" style="139"/>
    <col min="15105" max="15105" width="5.140625" style="139" customWidth="1"/>
    <col min="15106" max="15106" width="11.7109375" style="139" customWidth="1"/>
    <col min="15107" max="15107" width="13.42578125" style="139" customWidth="1"/>
    <col min="15108" max="15108" width="9.85546875" style="139" customWidth="1"/>
    <col min="15109" max="15109" width="12.5703125" style="139" customWidth="1"/>
    <col min="15110" max="15110" width="9.85546875" style="139" customWidth="1"/>
    <col min="15111" max="15111" width="0" style="139" hidden="1" customWidth="1"/>
    <col min="15112" max="15112" width="7.85546875" style="139" customWidth="1"/>
    <col min="15113" max="15113" width="9.42578125" style="139" customWidth="1"/>
    <col min="15114" max="15114" width="12.5703125" style="139" customWidth="1"/>
    <col min="15115" max="15115" width="15.140625" style="139" customWidth="1"/>
    <col min="15116" max="15116" width="9.42578125" style="139" customWidth="1"/>
    <col min="15117" max="15117" width="12.5703125" style="139" customWidth="1"/>
    <col min="15118" max="15118" width="15.140625" style="139" customWidth="1"/>
    <col min="15119" max="15360" width="9.140625" style="139"/>
    <col min="15361" max="15361" width="5.140625" style="139" customWidth="1"/>
    <col min="15362" max="15362" width="11.7109375" style="139" customWidth="1"/>
    <col min="15363" max="15363" width="13.42578125" style="139" customWidth="1"/>
    <col min="15364" max="15364" width="9.85546875" style="139" customWidth="1"/>
    <col min="15365" max="15365" width="12.5703125" style="139" customWidth="1"/>
    <col min="15366" max="15366" width="9.85546875" style="139" customWidth="1"/>
    <col min="15367" max="15367" width="0" style="139" hidden="1" customWidth="1"/>
    <col min="15368" max="15368" width="7.85546875" style="139" customWidth="1"/>
    <col min="15369" max="15369" width="9.42578125" style="139" customWidth="1"/>
    <col min="15370" max="15370" width="12.5703125" style="139" customWidth="1"/>
    <col min="15371" max="15371" width="15.140625" style="139" customWidth="1"/>
    <col min="15372" max="15372" width="9.42578125" style="139" customWidth="1"/>
    <col min="15373" max="15373" width="12.5703125" style="139" customWidth="1"/>
    <col min="15374" max="15374" width="15.140625" style="139" customWidth="1"/>
    <col min="15375" max="15616" width="9.140625" style="139"/>
    <col min="15617" max="15617" width="5.140625" style="139" customWidth="1"/>
    <col min="15618" max="15618" width="11.7109375" style="139" customWidth="1"/>
    <col min="15619" max="15619" width="13.42578125" style="139" customWidth="1"/>
    <col min="15620" max="15620" width="9.85546875" style="139" customWidth="1"/>
    <col min="15621" max="15621" width="12.5703125" style="139" customWidth="1"/>
    <col min="15622" max="15622" width="9.85546875" style="139" customWidth="1"/>
    <col min="15623" max="15623" width="0" style="139" hidden="1" customWidth="1"/>
    <col min="15624" max="15624" width="7.85546875" style="139" customWidth="1"/>
    <col min="15625" max="15625" width="9.42578125" style="139" customWidth="1"/>
    <col min="15626" max="15626" width="12.5703125" style="139" customWidth="1"/>
    <col min="15627" max="15627" width="15.140625" style="139" customWidth="1"/>
    <col min="15628" max="15628" width="9.42578125" style="139" customWidth="1"/>
    <col min="15629" max="15629" width="12.5703125" style="139" customWidth="1"/>
    <col min="15630" max="15630" width="15.140625" style="139" customWidth="1"/>
    <col min="15631" max="15872" width="9.140625" style="139"/>
    <col min="15873" max="15873" width="5.140625" style="139" customWidth="1"/>
    <col min="15874" max="15874" width="11.7109375" style="139" customWidth="1"/>
    <col min="15875" max="15875" width="13.42578125" style="139" customWidth="1"/>
    <col min="15876" max="15876" width="9.85546875" style="139" customWidth="1"/>
    <col min="15877" max="15877" width="12.5703125" style="139" customWidth="1"/>
    <col min="15878" max="15878" width="9.85546875" style="139" customWidth="1"/>
    <col min="15879" max="15879" width="0" style="139" hidden="1" customWidth="1"/>
    <col min="15880" max="15880" width="7.85546875" style="139" customWidth="1"/>
    <col min="15881" max="15881" width="9.42578125" style="139" customWidth="1"/>
    <col min="15882" max="15882" width="12.5703125" style="139" customWidth="1"/>
    <col min="15883" max="15883" width="15.140625" style="139" customWidth="1"/>
    <col min="15884" max="15884" width="9.42578125" style="139" customWidth="1"/>
    <col min="15885" max="15885" width="12.5703125" style="139" customWidth="1"/>
    <col min="15886" max="15886" width="15.140625" style="139" customWidth="1"/>
    <col min="15887" max="16128" width="9.140625" style="139"/>
    <col min="16129" max="16129" width="5.140625" style="139" customWidth="1"/>
    <col min="16130" max="16130" width="11.7109375" style="139" customWidth="1"/>
    <col min="16131" max="16131" width="13.42578125" style="139" customWidth="1"/>
    <col min="16132" max="16132" width="9.85546875" style="139" customWidth="1"/>
    <col min="16133" max="16133" width="12.5703125" style="139" customWidth="1"/>
    <col min="16134" max="16134" width="9.85546875" style="139" customWidth="1"/>
    <col min="16135" max="16135" width="0" style="139" hidden="1" customWidth="1"/>
    <col min="16136" max="16136" width="7.85546875" style="139" customWidth="1"/>
    <col min="16137" max="16137" width="9.42578125" style="139" customWidth="1"/>
    <col min="16138" max="16138" width="12.5703125" style="139" customWidth="1"/>
    <col min="16139" max="16139" width="15.140625" style="139" customWidth="1"/>
    <col min="16140" max="16140" width="9.42578125" style="139" customWidth="1"/>
    <col min="16141" max="16141" width="12.5703125" style="139" customWidth="1"/>
    <col min="16142" max="16142" width="15.140625" style="139" customWidth="1"/>
    <col min="16143" max="16384" width="9.140625" style="139"/>
  </cols>
  <sheetData>
    <row r="1" spans="1:14" ht="58.5" customHeight="1">
      <c r="A1" s="389" t="s">
        <v>718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ht="12.75" customHeight="1">
      <c r="B2" s="390" t="s">
        <v>719</v>
      </c>
      <c r="C2" s="390"/>
      <c r="D2" s="390"/>
      <c r="E2" s="390"/>
      <c r="F2" s="390"/>
      <c r="G2" s="390"/>
      <c r="H2" s="390"/>
      <c r="I2" s="141"/>
      <c r="L2" s="141"/>
    </row>
    <row r="3" spans="1:14" ht="12.75" customHeight="1">
      <c r="B3" s="390" t="s">
        <v>720</v>
      </c>
      <c r="C3" s="390"/>
      <c r="D3" s="390"/>
      <c r="E3" s="141"/>
      <c r="F3" s="141"/>
      <c r="G3" s="141"/>
      <c r="H3" s="141"/>
      <c r="I3" s="141"/>
      <c r="L3" s="141"/>
    </row>
    <row r="4" spans="1:14" ht="12.75" customHeight="1">
      <c r="B4" s="390" t="s">
        <v>721</v>
      </c>
      <c r="C4" s="390"/>
      <c r="D4" s="390"/>
      <c r="E4" s="141"/>
      <c r="F4" s="141"/>
      <c r="G4" s="141"/>
      <c r="H4" s="141"/>
      <c r="I4" s="141"/>
      <c r="L4" s="141"/>
    </row>
    <row r="5" spans="1:14" ht="22.5" customHeight="1">
      <c r="A5" s="391" t="s">
        <v>722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M5" s="139"/>
      <c r="N5" s="139"/>
    </row>
    <row r="6" spans="1:14" s="149" customFormat="1" ht="39.75" customHeight="1">
      <c r="A6" s="143" t="s">
        <v>723</v>
      </c>
      <c r="B6" s="144" t="s">
        <v>724</v>
      </c>
      <c r="C6" s="145"/>
      <c r="D6" s="145"/>
      <c r="E6" s="145"/>
      <c r="F6" s="145"/>
      <c r="G6" s="146"/>
      <c r="H6" s="147" t="s">
        <v>725</v>
      </c>
      <c r="I6" s="148" t="s">
        <v>726</v>
      </c>
      <c r="J6" s="148" t="s">
        <v>727</v>
      </c>
      <c r="K6" s="148" t="s">
        <v>728</v>
      </c>
      <c r="L6" s="148" t="s">
        <v>729</v>
      </c>
      <c r="M6" s="148" t="s">
        <v>727</v>
      </c>
      <c r="N6" s="148" t="s">
        <v>728</v>
      </c>
    </row>
    <row r="7" spans="1:14" ht="45" customHeight="1">
      <c r="A7" s="150" t="s">
        <v>730</v>
      </c>
      <c r="B7" s="386" t="s">
        <v>731</v>
      </c>
      <c r="C7" s="387"/>
      <c r="D7" s="387"/>
      <c r="E7" s="387"/>
      <c r="F7" s="388"/>
      <c r="G7" s="151"/>
      <c r="H7" s="152" t="s">
        <v>732</v>
      </c>
      <c r="I7" s="153">
        <v>4</v>
      </c>
      <c r="J7" s="154">
        <v>2750</v>
      </c>
      <c r="K7" s="155">
        <f>I7*J7</f>
        <v>11000</v>
      </c>
      <c r="L7" s="153">
        <v>4</v>
      </c>
      <c r="M7" s="154">
        <v>2750</v>
      </c>
      <c r="N7" s="155">
        <f>L7*M7</f>
        <v>11000</v>
      </c>
    </row>
    <row r="8" spans="1:14" ht="63" customHeight="1">
      <c r="A8" s="150" t="s">
        <v>733</v>
      </c>
      <c r="B8" s="386" t="s">
        <v>734</v>
      </c>
      <c r="C8" s="387"/>
      <c r="D8" s="387"/>
      <c r="E8" s="387"/>
      <c r="F8" s="388"/>
      <c r="G8" s="151"/>
      <c r="H8" s="152" t="s">
        <v>469</v>
      </c>
      <c r="I8" s="153">
        <v>19</v>
      </c>
      <c r="J8" s="154">
        <v>360</v>
      </c>
      <c r="K8" s="155">
        <f t="shared" ref="K8:K28" si="0">I8*J8</f>
        <v>6840</v>
      </c>
      <c r="L8" s="153">
        <v>19</v>
      </c>
      <c r="M8" s="154">
        <v>360</v>
      </c>
      <c r="N8" s="155">
        <f t="shared" ref="N8:N28" si="1">L8*M8</f>
        <v>6840</v>
      </c>
    </row>
    <row r="9" spans="1:14" ht="28.5" customHeight="1">
      <c r="A9" s="156" t="s">
        <v>735</v>
      </c>
      <c r="B9" s="392" t="s">
        <v>736</v>
      </c>
      <c r="C9" s="393"/>
      <c r="D9" s="393"/>
      <c r="E9" s="393"/>
      <c r="F9" s="394"/>
      <c r="G9" s="157"/>
      <c r="H9" s="158" t="s">
        <v>469</v>
      </c>
      <c r="I9" s="159">
        <v>15</v>
      </c>
      <c r="J9" s="160">
        <v>820</v>
      </c>
      <c r="K9" s="155">
        <f t="shared" si="0"/>
        <v>12300</v>
      </c>
      <c r="L9" s="159">
        <v>15</v>
      </c>
      <c r="M9" s="160">
        <v>820</v>
      </c>
      <c r="N9" s="155">
        <f t="shared" si="1"/>
        <v>12300</v>
      </c>
    </row>
    <row r="10" spans="1:14" ht="44.25" customHeight="1">
      <c r="A10" s="150" t="s">
        <v>737</v>
      </c>
      <c r="B10" s="392" t="s">
        <v>738</v>
      </c>
      <c r="C10" s="393"/>
      <c r="D10" s="393"/>
      <c r="E10" s="393"/>
      <c r="F10" s="394"/>
      <c r="G10" s="157"/>
      <c r="H10" s="158"/>
      <c r="I10" s="159"/>
      <c r="J10" s="160"/>
      <c r="K10" s="155">
        <f t="shared" si="0"/>
        <v>0</v>
      </c>
      <c r="L10" s="159"/>
      <c r="M10" s="160"/>
      <c r="N10" s="155">
        <f t="shared" si="1"/>
        <v>0</v>
      </c>
    </row>
    <row r="11" spans="1:14" ht="35.25" customHeight="1">
      <c r="A11" s="150" t="s">
        <v>739</v>
      </c>
      <c r="B11" s="386" t="s">
        <v>740</v>
      </c>
      <c r="C11" s="387"/>
      <c r="D11" s="387"/>
      <c r="E11" s="387"/>
      <c r="F11" s="388"/>
      <c r="G11" s="161"/>
      <c r="H11" s="152" t="s">
        <v>469</v>
      </c>
      <c r="I11" s="153">
        <v>4</v>
      </c>
      <c r="J11" s="154">
        <v>880</v>
      </c>
      <c r="K11" s="155">
        <f t="shared" si="0"/>
        <v>3520</v>
      </c>
      <c r="L11" s="153">
        <v>4</v>
      </c>
      <c r="M11" s="154">
        <v>880</v>
      </c>
      <c r="N11" s="155">
        <f t="shared" si="1"/>
        <v>3520</v>
      </c>
    </row>
    <row r="12" spans="1:14" ht="46.5" customHeight="1">
      <c r="A12" s="156" t="s">
        <v>741</v>
      </c>
      <c r="B12" s="386" t="s">
        <v>742</v>
      </c>
      <c r="C12" s="387"/>
      <c r="D12" s="387"/>
      <c r="E12" s="387"/>
      <c r="F12" s="388"/>
      <c r="G12" s="161"/>
      <c r="H12" s="152" t="s">
        <v>469</v>
      </c>
      <c r="I12" s="153">
        <v>7</v>
      </c>
      <c r="J12" s="154">
        <v>130</v>
      </c>
      <c r="K12" s="155">
        <f t="shared" si="0"/>
        <v>910</v>
      </c>
      <c r="L12" s="153">
        <v>7</v>
      </c>
      <c r="M12" s="154">
        <v>130</v>
      </c>
      <c r="N12" s="155">
        <f t="shared" si="1"/>
        <v>910</v>
      </c>
    </row>
    <row r="13" spans="1:14" ht="48.75" customHeight="1">
      <c r="A13" s="150" t="s">
        <v>743</v>
      </c>
      <c r="B13" s="386" t="s">
        <v>744</v>
      </c>
      <c r="C13" s="387"/>
      <c r="D13" s="387"/>
      <c r="E13" s="387"/>
      <c r="F13" s="388"/>
      <c r="G13" s="161"/>
      <c r="H13" s="152" t="s">
        <v>469</v>
      </c>
      <c r="I13" s="153">
        <v>12</v>
      </c>
      <c r="J13" s="154">
        <v>165</v>
      </c>
      <c r="K13" s="155">
        <f t="shared" si="0"/>
        <v>1980</v>
      </c>
      <c r="L13" s="153">
        <v>12</v>
      </c>
      <c r="M13" s="154">
        <v>165</v>
      </c>
      <c r="N13" s="155">
        <f t="shared" si="1"/>
        <v>1980</v>
      </c>
    </row>
    <row r="14" spans="1:14" ht="35.25" customHeight="1">
      <c r="A14" s="150" t="s">
        <v>745</v>
      </c>
      <c r="B14" s="386" t="s">
        <v>746</v>
      </c>
      <c r="C14" s="387"/>
      <c r="D14" s="387"/>
      <c r="E14" s="387"/>
      <c r="F14" s="388"/>
      <c r="G14" s="161"/>
      <c r="H14" s="152" t="s">
        <v>732</v>
      </c>
      <c r="I14" s="153">
        <v>1</v>
      </c>
      <c r="J14" s="154">
        <v>600</v>
      </c>
      <c r="K14" s="155">
        <f t="shared" si="0"/>
        <v>600</v>
      </c>
      <c r="L14" s="153">
        <v>1</v>
      </c>
      <c r="M14" s="154">
        <v>600</v>
      </c>
      <c r="N14" s="155">
        <f t="shared" si="1"/>
        <v>600</v>
      </c>
    </row>
    <row r="15" spans="1:14" ht="62.25" customHeight="1">
      <c r="A15" s="156" t="s">
        <v>747</v>
      </c>
      <c r="B15" s="386" t="s">
        <v>748</v>
      </c>
      <c r="C15" s="387"/>
      <c r="D15" s="387"/>
      <c r="E15" s="387"/>
      <c r="F15" s="388"/>
      <c r="G15" s="161"/>
      <c r="H15" s="152" t="s">
        <v>469</v>
      </c>
      <c r="I15" s="153">
        <v>7</v>
      </c>
      <c r="J15" s="154">
        <v>1300</v>
      </c>
      <c r="K15" s="155">
        <f t="shared" si="0"/>
        <v>9100</v>
      </c>
      <c r="L15" s="153">
        <v>7</v>
      </c>
      <c r="M15" s="154">
        <v>1300</v>
      </c>
      <c r="N15" s="155">
        <f t="shared" si="1"/>
        <v>9100</v>
      </c>
    </row>
    <row r="16" spans="1:14" ht="33.75" customHeight="1">
      <c r="A16" s="150" t="s">
        <v>749</v>
      </c>
      <c r="B16" s="398" t="s">
        <v>750</v>
      </c>
      <c r="C16" s="399"/>
      <c r="D16" s="399"/>
      <c r="E16" s="399"/>
      <c r="F16" s="400"/>
      <c r="G16" s="162"/>
      <c r="H16" s="163" t="s">
        <v>751</v>
      </c>
      <c r="I16" s="162">
        <v>215</v>
      </c>
      <c r="J16" s="164">
        <v>40</v>
      </c>
      <c r="K16" s="155">
        <f t="shared" si="0"/>
        <v>8600</v>
      </c>
      <c r="L16" s="162">
        <v>215</v>
      </c>
      <c r="M16" s="164">
        <v>40</v>
      </c>
      <c r="N16" s="155">
        <f t="shared" si="1"/>
        <v>8600</v>
      </c>
    </row>
    <row r="17" spans="1:14" ht="33" customHeight="1">
      <c r="A17" s="150" t="s">
        <v>752</v>
      </c>
      <c r="B17" s="395" t="s">
        <v>753</v>
      </c>
      <c r="C17" s="396"/>
      <c r="D17" s="396"/>
      <c r="E17" s="396"/>
      <c r="F17" s="397"/>
      <c r="G17" s="162"/>
      <c r="H17" s="163" t="s">
        <v>469</v>
      </c>
      <c r="I17" s="162">
        <v>7</v>
      </c>
      <c r="J17" s="164">
        <v>2550</v>
      </c>
      <c r="K17" s="155">
        <f t="shared" si="0"/>
        <v>17850</v>
      </c>
      <c r="L17" s="162">
        <v>7</v>
      </c>
      <c r="M17" s="164">
        <v>2550</v>
      </c>
      <c r="N17" s="155">
        <f t="shared" si="1"/>
        <v>17850</v>
      </c>
    </row>
    <row r="18" spans="1:14" ht="54.75" customHeight="1">
      <c r="A18" s="156" t="s">
        <v>754</v>
      </c>
      <c r="B18" s="395" t="s">
        <v>755</v>
      </c>
      <c r="C18" s="396"/>
      <c r="D18" s="396"/>
      <c r="E18" s="396"/>
      <c r="F18" s="397"/>
      <c r="G18" s="162"/>
      <c r="H18" s="163" t="s">
        <v>751</v>
      </c>
      <c r="I18" s="162">
        <v>260</v>
      </c>
      <c r="J18" s="164">
        <v>28</v>
      </c>
      <c r="K18" s="155">
        <f t="shared" si="0"/>
        <v>7280</v>
      </c>
      <c r="L18" s="162">
        <v>260</v>
      </c>
      <c r="M18" s="164">
        <v>28</v>
      </c>
      <c r="N18" s="155">
        <f t="shared" si="1"/>
        <v>7280</v>
      </c>
    </row>
    <row r="19" spans="1:14" ht="21" customHeight="1">
      <c r="A19" s="150" t="s">
        <v>756</v>
      </c>
      <c r="B19" s="395" t="s">
        <v>757</v>
      </c>
      <c r="C19" s="396"/>
      <c r="D19" s="396"/>
      <c r="E19" s="396"/>
      <c r="F19" s="397"/>
      <c r="G19" s="162"/>
      <c r="H19" s="163" t="s">
        <v>751</v>
      </c>
      <c r="I19" s="162"/>
      <c r="J19" s="164">
        <v>32</v>
      </c>
      <c r="K19" s="155">
        <f t="shared" si="0"/>
        <v>0</v>
      </c>
      <c r="L19" s="162"/>
      <c r="M19" s="164">
        <v>32</v>
      </c>
      <c r="N19" s="155">
        <f t="shared" si="1"/>
        <v>0</v>
      </c>
    </row>
    <row r="20" spans="1:14" ht="62.25" customHeight="1">
      <c r="A20" s="150" t="s">
        <v>758</v>
      </c>
      <c r="B20" s="395" t="s">
        <v>759</v>
      </c>
      <c r="C20" s="396"/>
      <c r="D20" s="396"/>
      <c r="E20" s="396"/>
      <c r="F20" s="397"/>
      <c r="G20" s="162"/>
      <c r="H20" s="163" t="s">
        <v>751</v>
      </c>
      <c r="I20" s="162">
        <v>215</v>
      </c>
      <c r="J20" s="164">
        <v>23</v>
      </c>
      <c r="K20" s="155">
        <f t="shared" si="0"/>
        <v>4945</v>
      </c>
      <c r="L20" s="162">
        <v>215</v>
      </c>
      <c r="M20" s="164">
        <v>23</v>
      </c>
      <c r="N20" s="155">
        <f t="shared" si="1"/>
        <v>4945</v>
      </c>
    </row>
    <row r="21" spans="1:14" ht="33.75" customHeight="1">
      <c r="A21" s="156" t="s">
        <v>760</v>
      </c>
      <c r="B21" s="395" t="s">
        <v>761</v>
      </c>
      <c r="C21" s="396"/>
      <c r="D21" s="396"/>
      <c r="E21" s="396"/>
      <c r="F21" s="397"/>
      <c r="G21" s="162"/>
      <c r="H21" s="163" t="s">
        <v>469</v>
      </c>
      <c r="I21" s="162">
        <v>6</v>
      </c>
      <c r="J21" s="164">
        <v>2350</v>
      </c>
      <c r="K21" s="155">
        <f t="shared" si="0"/>
        <v>14100</v>
      </c>
      <c r="L21" s="162">
        <v>6</v>
      </c>
      <c r="M21" s="164">
        <v>2350</v>
      </c>
      <c r="N21" s="155">
        <f t="shared" si="1"/>
        <v>14100</v>
      </c>
    </row>
    <row r="22" spans="1:14" ht="32.25" customHeight="1">
      <c r="A22" s="150" t="s">
        <v>762</v>
      </c>
      <c r="B22" s="395" t="s">
        <v>763</v>
      </c>
      <c r="C22" s="396"/>
      <c r="D22" s="396"/>
      <c r="E22" s="396"/>
      <c r="F22" s="397"/>
      <c r="G22" s="162"/>
      <c r="H22" s="163" t="s">
        <v>469</v>
      </c>
      <c r="I22" s="162">
        <v>1</v>
      </c>
      <c r="J22" s="164">
        <v>2150</v>
      </c>
      <c r="K22" s="155">
        <f t="shared" si="0"/>
        <v>2150</v>
      </c>
      <c r="L22" s="162">
        <v>1</v>
      </c>
      <c r="M22" s="164">
        <v>2150</v>
      </c>
      <c r="N22" s="155">
        <f t="shared" si="1"/>
        <v>2150</v>
      </c>
    </row>
    <row r="23" spans="1:14" ht="51" customHeight="1">
      <c r="A23" s="150" t="s">
        <v>764</v>
      </c>
      <c r="B23" s="395" t="s">
        <v>765</v>
      </c>
      <c r="C23" s="396"/>
      <c r="D23" s="396"/>
      <c r="E23" s="396"/>
      <c r="F23" s="397"/>
      <c r="G23" s="162"/>
      <c r="H23" s="163" t="s">
        <v>469</v>
      </c>
      <c r="I23" s="162">
        <v>7</v>
      </c>
      <c r="J23" s="164">
        <v>1150</v>
      </c>
      <c r="K23" s="155">
        <f t="shared" si="0"/>
        <v>8050</v>
      </c>
      <c r="L23" s="162">
        <v>7</v>
      </c>
      <c r="M23" s="164">
        <v>1150</v>
      </c>
      <c r="N23" s="155">
        <f t="shared" si="1"/>
        <v>8050</v>
      </c>
    </row>
    <row r="24" spans="1:14" ht="54" customHeight="1">
      <c r="A24" s="156" t="s">
        <v>766</v>
      </c>
      <c r="B24" s="395" t="s">
        <v>767</v>
      </c>
      <c r="C24" s="396"/>
      <c r="D24" s="396"/>
      <c r="E24" s="396"/>
      <c r="F24" s="397"/>
      <c r="G24" s="162"/>
      <c r="H24" s="163" t="s">
        <v>751</v>
      </c>
      <c r="I24" s="162">
        <v>280</v>
      </c>
      <c r="J24" s="164">
        <v>19.2</v>
      </c>
      <c r="K24" s="155">
        <f t="shared" si="0"/>
        <v>5376</v>
      </c>
      <c r="L24" s="162">
        <v>280</v>
      </c>
      <c r="M24" s="164">
        <v>19.2</v>
      </c>
      <c r="N24" s="155">
        <f t="shared" si="1"/>
        <v>5376</v>
      </c>
    </row>
    <row r="25" spans="1:14" ht="38.25" customHeight="1">
      <c r="A25" s="150" t="s">
        <v>768</v>
      </c>
      <c r="B25" s="395" t="s">
        <v>769</v>
      </c>
      <c r="C25" s="396"/>
      <c r="D25" s="396"/>
      <c r="E25" s="396"/>
      <c r="F25" s="397"/>
      <c r="G25" s="162"/>
      <c r="H25" s="163" t="s">
        <v>469</v>
      </c>
      <c r="I25" s="162">
        <v>3</v>
      </c>
      <c r="J25" s="164">
        <v>2650</v>
      </c>
      <c r="K25" s="155">
        <f t="shared" si="0"/>
        <v>7950</v>
      </c>
      <c r="L25" s="162">
        <v>3</v>
      </c>
      <c r="M25" s="164">
        <v>2650</v>
      </c>
      <c r="N25" s="155">
        <f t="shared" si="1"/>
        <v>7950</v>
      </c>
    </row>
    <row r="26" spans="1:14" ht="30" customHeight="1">
      <c r="A26" s="150" t="s">
        <v>770</v>
      </c>
      <c r="B26" s="395" t="s">
        <v>771</v>
      </c>
      <c r="C26" s="396"/>
      <c r="D26" s="396"/>
      <c r="E26" s="396"/>
      <c r="F26" s="397"/>
      <c r="G26" s="162"/>
      <c r="H26" s="163" t="s">
        <v>732</v>
      </c>
      <c r="I26" s="162">
        <v>2</v>
      </c>
      <c r="J26" s="164">
        <v>6000</v>
      </c>
      <c r="K26" s="155">
        <f t="shared" si="0"/>
        <v>12000</v>
      </c>
      <c r="L26" s="162">
        <v>2</v>
      </c>
      <c r="M26" s="164">
        <v>6000</v>
      </c>
      <c r="N26" s="155">
        <f t="shared" si="1"/>
        <v>12000</v>
      </c>
    </row>
    <row r="27" spans="1:14" ht="45" customHeight="1">
      <c r="A27" s="156" t="s">
        <v>772</v>
      </c>
      <c r="B27" s="395" t="s">
        <v>773</v>
      </c>
      <c r="C27" s="396"/>
      <c r="D27" s="396"/>
      <c r="E27" s="396"/>
      <c r="F27" s="397"/>
      <c r="G27" s="162"/>
      <c r="H27" s="163" t="s">
        <v>732</v>
      </c>
      <c r="I27" s="162">
        <v>1</v>
      </c>
      <c r="J27" s="164">
        <v>4000</v>
      </c>
      <c r="K27" s="155">
        <f t="shared" si="0"/>
        <v>4000</v>
      </c>
      <c r="L27" s="162">
        <v>1</v>
      </c>
      <c r="M27" s="164">
        <v>4000</v>
      </c>
      <c r="N27" s="155">
        <f t="shared" si="1"/>
        <v>4000</v>
      </c>
    </row>
    <row r="28" spans="1:14" ht="42" customHeight="1">
      <c r="A28" s="150" t="s">
        <v>774</v>
      </c>
      <c r="B28" s="395" t="s">
        <v>775</v>
      </c>
      <c r="C28" s="396"/>
      <c r="D28" s="396"/>
      <c r="E28" s="396"/>
      <c r="F28" s="397"/>
      <c r="G28" s="162"/>
      <c r="H28" s="163" t="s">
        <v>732</v>
      </c>
      <c r="I28" s="162">
        <v>1</v>
      </c>
      <c r="J28" s="164">
        <v>800</v>
      </c>
      <c r="K28" s="155">
        <f t="shared" si="0"/>
        <v>800</v>
      </c>
      <c r="L28" s="162">
        <v>1</v>
      </c>
      <c r="M28" s="164">
        <v>800</v>
      </c>
      <c r="N28" s="155">
        <f t="shared" si="1"/>
        <v>800</v>
      </c>
    </row>
    <row r="29" spans="1:14" ht="25.5" customHeight="1">
      <c r="A29" s="165"/>
      <c r="B29" s="401" t="s">
        <v>776</v>
      </c>
      <c r="C29" s="402"/>
      <c r="D29" s="402"/>
      <c r="E29" s="402"/>
      <c r="F29" s="402"/>
      <c r="G29" s="402"/>
      <c r="H29" s="402"/>
      <c r="I29" s="402"/>
      <c r="J29" s="403"/>
      <c r="K29" s="166">
        <f>SUM(K7:K28)</f>
        <v>139351</v>
      </c>
      <c r="M29" s="139"/>
      <c r="N29" s="166">
        <f>SUM(N7:N28)</f>
        <v>139351</v>
      </c>
    </row>
    <row r="30" spans="1:14" ht="25.5" customHeight="1">
      <c r="A30" s="167"/>
      <c r="B30" s="168"/>
      <c r="C30" s="168"/>
      <c r="D30" s="168"/>
      <c r="E30" s="168"/>
      <c r="F30" s="168"/>
      <c r="G30" s="168"/>
      <c r="H30" s="168"/>
      <c r="I30" s="168"/>
      <c r="J30" s="169"/>
      <c r="K30" s="170"/>
      <c r="L30" s="168"/>
      <c r="M30" s="169"/>
      <c r="N30" s="170"/>
    </row>
    <row r="31" spans="1:14" ht="22.5" customHeight="1">
      <c r="A31" s="391" t="s">
        <v>777</v>
      </c>
      <c r="B31" s="391"/>
      <c r="C31" s="391"/>
      <c r="D31" s="391"/>
      <c r="E31" s="391"/>
      <c r="F31" s="391"/>
      <c r="G31" s="391"/>
      <c r="H31" s="391"/>
      <c r="I31" s="391"/>
      <c r="J31" s="391"/>
      <c r="K31" s="391"/>
      <c r="M31" s="139"/>
      <c r="N31" s="139"/>
    </row>
    <row r="32" spans="1:14" ht="15.75" customHeight="1">
      <c r="A32" s="143" t="s">
        <v>723</v>
      </c>
      <c r="B32" s="404" t="s">
        <v>724</v>
      </c>
      <c r="C32" s="404"/>
      <c r="D32" s="404"/>
      <c r="E32" s="404"/>
      <c r="F32" s="404"/>
      <c r="G32" s="404"/>
      <c r="H32" s="147" t="s">
        <v>725</v>
      </c>
      <c r="I32" s="171" t="s">
        <v>726</v>
      </c>
      <c r="J32" s="148" t="s">
        <v>727</v>
      </c>
      <c r="K32" s="171" t="s">
        <v>728</v>
      </c>
      <c r="L32" s="171" t="s">
        <v>726</v>
      </c>
      <c r="M32" s="148" t="s">
        <v>727</v>
      </c>
      <c r="N32" s="171" t="s">
        <v>728</v>
      </c>
    </row>
    <row r="33" spans="1:14" ht="45" customHeight="1">
      <c r="A33" s="150" t="s">
        <v>778</v>
      </c>
      <c r="B33" s="386" t="s">
        <v>731</v>
      </c>
      <c r="C33" s="387"/>
      <c r="D33" s="387"/>
      <c r="E33" s="387"/>
      <c r="F33" s="388"/>
      <c r="G33" s="151"/>
      <c r="H33" s="152" t="s">
        <v>732</v>
      </c>
      <c r="I33" s="153">
        <v>7</v>
      </c>
      <c r="J33" s="154">
        <v>2750</v>
      </c>
      <c r="K33" s="155">
        <f>I33*J33</f>
        <v>19250</v>
      </c>
      <c r="L33" s="153">
        <v>7</v>
      </c>
      <c r="M33" s="154">
        <v>2750</v>
      </c>
      <c r="N33" s="155">
        <f>L33*M33</f>
        <v>19250</v>
      </c>
    </row>
    <row r="34" spans="1:14" ht="77.25" customHeight="1">
      <c r="A34" s="150" t="s">
        <v>779</v>
      </c>
      <c r="B34" s="386" t="s">
        <v>734</v>
      </c>
      <c r="C34" s="387"/>
      <c r="D34" s="387"/>
      <c r="E34" s="387"/>
      <c r="F34" s="388"/>
      <c r="G34" s="151"/>
      <c r="H34" s="152" t="s">
        <v>469</v>
      </c>
      <c r="I34" s="153">
        <v>21</v>
      </c>
      <c r="J34" s="154">
        <v>360</v>
      </c>
      <c r="K34" s="155">
        <f t="shared" ref="K34:K48" si="2">I34*J34</f>
        <v>7560</v>
      </c>
      <c r="L34" s="153">
        <v>21</v>
      </c>
      <c r="M34" s="154">
        <v>360</v>
      </c>
      <c r="N34" s="155">
        <f t="shared" ref="N34:N48" si="3">L34*M34</f>
        <v>7560</v>
      </c>
    </row>
    <row r="35" spans="1:14" ht="28.5" customHeight="1">
      <c r="A35" s="156" t="s">
        <v>780</v>
      </c>
      <c r="B35" s="392" t="s">
        <v>736</v>
      </c>
      <c r="C35" s="393"/>
      <c r="D35" s="393"/>
      <c r="E35" s="393"/>
      <c r="F35" s="394"/>
      <c r="G35" s="157"/>
      <c r="H35" s="158" t="s">
        <v>469</v>
      </c>
      <c r="I35" s="159">
        <v>17</v>
      </c>
      <c r="J35" s="160">
        <v>820</v>
      </c>
      <c r="K35" s="155">
        <f t="shared" si="2"/>
        <v>13940</v>
      </c>
      <c r="L35" s="159">
        <v>17</v>
      </c>
      <c r="M35" s="160">
        <v>820</v>
      </c>
      <c r="N35" s="155">
        <f t="shared" si="3"/>
        <v>13940</v>
      </c>
    </row>
    <row r="36" spans="1:14" ht="45" customHeight="1">
      <c r="A36" s="150" t="s">
        <v>781</v>
      </c>
      <c r="B36" s="392" t="s">
        <v>782</v>
      </c>
      <c r="C36" s="393"/>
      <c r="D36" s="393"/>
      <c r="E36" s="393"/>
      <c r="F36" s="394"/>
      <c r="G36" s="157"/>
      <c r="H36" s="158"/>
      <c r="I36" s="159"/>
      <c r="J36" s="160"/>
      <c r="K36" s="155">
        <f t="shared" si="2"/>
        <v>0</v>
      </c>
      <c r="L36" s="159"/>
      <c r="M36" s="160"/>
      <c r="N36" s="155">
        <f t="shared" si="3"/>
        <v>0</v>
      </c>
    </row>
    <row r="37" spans="1:14" ht="45.75" customHeight="1">
      <c r="A37" s="150" t="s">
        <v>783</v>
      </c>
      <c r="B37" s="386" t="s">
        <v>740</v>
      </c>
      <c r="C37" s="387"/>
      <c r="D37" s="387"/>
      <c r="E37" s="387"/>
      <c r="F37" s="388"/>
      <c r="G37" s="161"/>
      <c r="H37" s="152" t="s">
        <v>469</v>
      </c>
      <c r="I37" s="153">
        <v>5</v>
      </c>
      <c r="J37" s="154">
        <v>880</v>
      </c>
      <c r="K37" s="155">
        <f t="shared" si="2"/>
        <v>4400</v>
      </c>
      <c r="L37" s="153">
        <v>5</v>
      </c>
      <c r="M37" s="154">
        <v>880</v>
      </c>
      <c r="N37" s="155">
        <f t="shared" si="3"/>
        <v>4400</v>
      </c>
    </row>
    <row r="38" spans="1:14" ht="66" customHeight="1">
      <c r="A38" s="156" t="s">
        <v>784</v>
      </c>
      <c r="B38" s="386" t="s">
        <v>742</v>
      </c>
      <c r="C38" s="387"/>
      <c r="D38" s="387"/>
      <c r="E38" s="387"/>
      <c r="F38" s="388"/>
      <c r="G38" s="161"/>
      <c r="H38" s="152" t="s">
        <v>469</v>
      </c>
      <c r="I38" s="153">
        <v>21</v>
      </c>
      <c r="J38" s="154">
        <v>130</v>
      </c>
      <c r="K38" s="155">
        <f t="shared" si="2"/>
        <v>2730</v>
      </c>
      <c r="L38" s="153">
        <v>21</v>
      </c>
      <c r="M38" s="154">
        <v>130</v>
      </c>
      <c r="N38" s="155">
        <f t="shared" si="3"/>
        <v>2730</v>
      </c>
    </row>
    <row r="39" spans="1:14" ht="35.25" customHeight="1">
      <c r="A39" s="150" t="s">
        <v>785</v>
      </c>
      <c r="B39" s="386" t="s">
        <v>746</v>
      </c>
      <c r="C39" s="387"/>
      <c r="D39" s="387"/>
      <c r="E39" s="387"/>
      <c r="F39" s="388"/>
      <c r="G39" s="161"/>
      <c r="H39" s="152" t="s">
        <v>732</v>
      </c>
      <c r="I39" s="153">
        <v>4</v>
      </c>
      <c r="J39" s="154">
        <v>650</v>
      </c>
      <c r="K39" s="155">
        <f t="shared" si="2"/>
        <v>2600</v>
      </c>
      <c r="L39" s="153">
        <v>4</v>
      </c>
      <c r="M39" s="154">
        <v>650</v>
      </c>
      <c r="N39" s="155">
        <f t="shared" si="3"/>
        <v>2600</v>
      </c>
    </row>
    <row r="40" spans="1:14" ht="31.5" customHeight="1">
      <c r="A40" s="150" t="s">
        <v>786</v>
      </c>
      <c r="B40" s="398" t="s">
        <v>750</v>
      </c>
      <c r="C40" s="399"/>
      <c r="D40" s="399"/>
      <c r="E40" s="399"/>
      <c r="F40" s="400"/>
      <c r="G40" s="162"/>
      <c r="H40" s="163" t="s">
        <v>751</v>
      </c>
      <c r="I40" s="162">
        <v>150</v>
      </c>
      <c r="J40" s="164">
        <v>40</v>
      </c>
      <c r="K40" s="155">
        <f t="shared" si="2"/>
        <v>6000</v>
      </c>
      <c r="L40" s="162">
        <v>150</v>
      </c>
      <c r="M40" s="164">
        <v>40</v>
      </c>
      <c r="N40" s="155">
        <f t="shared" si="3"/>
        <v>6000</v>
      </c>
    </row>
    <row r="41" spans="1:14" ht="37.5" customHeight="1">
      <c r="A41" s="156" t="s">
        <v>787</v>
      </c>
      <c r="B41" s="395" t="s">
        <v>759</v>
      </c>
      <c r="C41" s="396"/>
      <c r="D41" s="396"/>
      <c r="E41" s="396"/>
      <c r="F41" s="397"/>
      <c r="G41" s="162"/>
      <c r="H41" s="163" t="s">
        <v>751</v>
      </c>
      <c r="I41" s="162">
        <v>160</v>
      </c>
      <c r="J41" s="164">
        <v>23</v>
      </c>
      <c r="K41" s="155">
        <f t="shared" si="2"/>
        <v>3680</v>
      </c>
      <c r="L41" s="162">
        <v>160</v>
      </c>
      <c r="M41" s="164">
        <v>23</v>
      </c>
      <c r="N41" s="155">
        <f t="shared" si="3"/>
        <v>3680</v>
      </c>
    </row>
    <row r="42" spans="1:14" ht="43.5" customHeight="1">
      <c r="A42" s="150" t="s">
        <v>788</v>
      </c>
      <c r="B42" s="395" t="s">
        <v>789</v>
      </c>
      <c r="C42" s="396"/>
      <c r="D42" s="396"/>
      <c r="E42" s="396"/>
      <c r="F42" s="397"/>
      <c r="G42" s="162"/>
      <c r="H42" s="163" t="s">
        <v>469</v>
      </c>
      <c r="I42" s="162">
        <v>16</v>
      </c>
      <c r="J42" s="164">
        <v>2150</v>
      </c>
      <c r="K42" s="155">
        <f t="shared" si="2"/>
        <v>34400</v>
      </c>
      <c r="L42" s="162">
        <v>16</v>
      </c>
      <c r="M42" s="164">
        <v>2150</v>
      </c>
      <c r="N42" s="155">
        <f t="shared" si="3"/>
        <v>34400</v>
      </c>
    </row>
    <row r="43" spans="1:14" ht="64.5" customHeight="1">
      <c r="A43" s="150" t="s">
        <v>790</v>
      </c>
      <c r="B43" s="395" t="s">
        <v>765</v>
      </c>
      <c r="C43" s="396"/>
      <c r="D43" s="396"/>
      <c r="E43" s="396"/>
      <c r="F43" s="397"/>
      <c r="G43" s="162"/>
      <c r="H43" s="163" t="s">
        <v>469</v>
      </c>
      <c r="I43" s="162">
        <v>16</v>
      </c>
      <c r="J43" s="164">
        <v>1150</v>
      </c>
      <c r="K43" s="155">
        <f t="shared" si="2"/>
        <v>18400</v>
      </c>
      <c r="L43" s="162">
        <v>16</v>
      </c>
      <c r="M43" s="164">
        <v>1150</v>
      </c>
      <c r="N43" s="155">
        <f t="shared" si="3"/>
        <v>18400</v>
      </c>
    </row>
    <row r="44" spans="1:14" ht="62.25" customHeight="1">
      <c r="A44" s="156" t="s">
        <v>791</v>
      </c>
      <c r="B44" s="395" t="s">
        <v>767</v>
      </c>
      <c r="C44" s="396"/>
      <c r="D44" s="396"/>
      <c r="E44" s="396"/>
      <c r="F44" s="397"/>
      <c r="G44" s="162"/>
      <c r="H44" s="163" t="s">
        <v>751</v>
      </c>
      <c r="I44" s="162">
        <v>510</v>
      </c>
      <c r="J44" s="164">
        <v>19.2</v>
      </c>
      <c r="K44" s="155">
        <f t="shared" si="2"/>
        <v>9792</v>
      </c>
      <c r="L44" s="162">
        <v>510</v>
      </c>
      <c r="M44" s="164">
        <v>19.2</v>
      </c>
      <c r="N44" s="155">
        <f t="shared" si="3"/>
        <v>9792</v>
      </c>
    </row>
    <row r="45" spans="1:14" ht="46.5" customHeight="1">
      <c r="A45" s="150" t="s">
        <v>792</v>
      </c>
      <c r="B45" s="395" t="s">
        <v>793</v>
      </c>
      <c r="C45" s="396"/>
      <c r="D45" s="396"/>
      <c r="E45" s="396"/>
      <c r="F45" s="397"/>
      <c r="G45" s="162"/>
      <c r="H45" s="163" t="s">
        <v>469</v>
      </c>
      <c r="I45" s="162">
        <v>4</v>
      </c>
      <c r="J45" s="164">
        <v>2650</v>
      </c>
      <c r="K45" s="155">
        <f t="shared" si="2"/>
        <v>10600</v>
      </c>
      <c r="L45" s="162">
        <v>4</v>
      </c>
      <c r="M45" s="164">
        <v>2650</v>
      </c>
      <c r="N45" s="155">
        <f t="shared" si="3"/>
        <v>10600</v>
      </c>
    </row>
    <row r="46" spans="1:14" ht="49.5" customHeight="1">
      <c r="A46" s="150" t="s">
        <v>794</v>
      </c>
      <c r="B46" s="395" t="s">
        <v>795</v>
      </c>
      <c r="C46" s="396"/>
      <c r="D46" s="396"/>
      <c r="E46" s="396"/>
      <c r="F46" s="397"/>
      <c r="G46" s="162"/>
      <c r="H46" s="163" t="s">
        <v>732</v>
      </c>
      <c r="I46" s="162">
        <v>3</v>
      </c>
      <c r="J46" s="164">
        <v>6000</v>
      </c>
      <c r="K46" s="155">
        <f t="shared" si="2"/>
        <v>18000</v>
      </c>
      <c r="L46" s="162">
        <v>3</v>
      </c>
      <c r="M46" s="164">
        <v>6000</v>
      </c>
      <c r="N46" s="155">
        <f t="shared" si="3"/>
        <v>18000</v>
      </c>
    </row>
    <row r="47" spans="1:14" ht="42" customHeight="1">
      <c r="A47" s="156" t="s">
        <v>796</v>
      </c>
      <c r="B47" s="395" t="s">
        <v>773</v>
      </c>
      <c r="C47" s="396"/>
      <c r="D47" s="396"/>
      <c r="E47" s="396"/>
      <c r="F47" s="397"/>
      <c r="G47" s="162"/>
      <c r="H47" s="163" t="s">
        <v>732</v>
      </c>
      <c r="I47" s="162">
        <v>1</v>
      </c>
      <c r="J47" s="164">
        <v>4000</v>
      </c>
      <c r="K47" s="155">
        <f t="shared" si="2"/>
        <v>4000</v>
      </c>
      <c r="L47" s="162">
        <v>1</v>
      </c>
      <c r="M47" s="164">
        <v>4000</v>
      </c>
      <c r="N47" s="155">
        <f t="shared" si="3"/>
        <v>4000</v>
      </c>
    </row>
    <row r="48" spans="1:14" ht="39.75" customHeight="1">
      <c r="A48" s="150" t="s">
        <v>797</v>
      </c>
      <c r="B48" s="395" t="s">
        <v>775</v>
      </c>
      <c r="C48" s="396"/>
      <c r="D48" s="396"/>
      <c r="E48" s="396"/>
      <c r="F48" s="397"/>
      <c r="G48" s="162"/>
      <c r="H48" s="163" t="s">
        <v>732</v>
      </c>
      <c r="I48" s="162">
        <v>1</v>
      </c>
      <c r="J48" s="164">
        <v>800</v>
      </c>
      <c r="K48" s="155">
        <f t="shared" si="2"/>
        <v>800</v>
      </c>
      <c r="L48" s="162">
        <v>1</v>
      </c>
      <c r="M48" s="164">
        <v>800</v>
      </c>
      <c r="N48" s="155">
        <f t="shared" si="3"/>
        <v>800</v>
      </c>
    </row>
    <row r="49" spans="1:14" ht="25.5" customHeight="1">
      <c r="A49" s="165"/>
      <c r="B49" s="401" t="s">
        <v>798</v>
      </c>
      <c r="C49" s="402"/>
      <c r="D49" s="402"/>
      <c r="E49" s="402"/>
      <c r="F49" s="402"/>
      <c r="G49" s="402"/>
      <c r="H49" s="402"/>
      <c r="I49" s="402"/>
      <c r="J49" s="403"/>
      <c r="K49" s="166">
        <f>SUM(K33:K48)</f>
        <v>156152</v>
      </c>
      <c r="M49" s="139"/>
      <c r="N49" s="166">
        <f>SUM(N33:N48)</f>
        <v>156152</v>
      </c>
    </row>
    <row r="50" spans="1:14" ht="25.5" customHeight="1">
      <c r="A50" s="167"/>
      <c r="B50" s="168"/>
      <c r="C50" s="168"/>
      <c r="D50" s="168"/>
      <c r="E50" s="168"/>
      <c r="F50" s="168"/>
      <c r="G50" s="168"/>
      <c r="H50" s="168"/>
      <c r="I50" s="168"/>
      <c r="J50" s="169"/>
      <c r="K50" s="170"/>
      <c r="L50" s="168"/>
      <c r="M50" s="169"/>
      <c r="N50" s="170"/>
    </row>
    <row r="51" spans="1:14" ht="22.5" customHeight="1">
      <c r="A51" s="391" t="s">
        <v>799</v>
      </c>
      <c r="B51" s="391"/>
      <c r="C51" s="391"/>
      <c r="D51" s="391"/>
      <c r="E51" s="391"/>
      <c r="F51" s="391"/>
      <c r="G51" s="391"/>
      <c r="H51" s="391"/>
      <c r="I51" s="391"/>
      <c r="J51" s="391"/>
      <c r="K51" s="391"/>
      <c r="M51" s="139"/>
      <c r="N51" s="139"/>
    </row>
    <row r="52" spans="1:14" ht="15.75" customHeight="1">
      <c r="A52" s="143" t="s">
        <v>723</v>
      </c>
      <c r="B52" s="404" t="s">
        <v>724</v>
      </c>
      <c r="C52" s="404"/>
      <c r="D52" s="404"/>
      <c r="E52" s="404"/>
      <c r="F52" s="404"/>
      <c r="G52" s="404"/>
      <c r="H52" s="147" t="s">
        <v>725</v>
      </c>
      <c r="I52" s="171" t="s">
        <v>726</v>
      </c>
      <c r="J52" s="148" t="s">
        <v>727</v>
      </c>
      <c r="K52" s="171" t="s">
        <v>728</v>
      </c>
      <c r="L52" s="171" t="s">
        <v>726</v>
      </c>
      <c r="M52" s="148" t="s">
        <v>727</v>
      </c>
      <c r="N52" s="171" t="s">
        <v>728</v>
      </c>
    </row>
    <row r="53" spans="1:14" ht="45" customHeight="1">
      <c r="A53" s="150" t="s">
        <v>800</v>
      </c>
      <c r="B53" s="386" t="s">
        <v>731</v>
      </c>
      <c r="C53" s="387"/>
      <c r="D53" s="387"/>
      <c r="E53" s="387"/>
      <c r="F53" s="388"/>
      <c r="G53" s="151"/>
      <c r="H53" s="152" t="s">
        <v>732</v>
      </c>
      <c r="I53" s="153">
        <v>2</v>
      </c>
      <c r="J53" s="154">
        <v>2750</v>
      </c>
      <c r="K53" s="155">
        <f>I53*J53</f>
        <v>5500</v>
      </c>
      <c r="L53" s="153">
        <v>2</v>
      </c>
      <c r="M53" s="154">
        <v>2750</v>
      </c>
      <c r="N53" s="155">
        <f>L53*M53</f>
        <v>5500</v>
      </c>
    </row>
    <row r="54" spans="1:14" ht="72.75" customHeight="1">
      <c r="A54" s="150" t="s">
        <v>801</v>
      </c>
      <c r="B54" s="386" t="s">
        <v>734</v>
      </c>
      <c r="C54" s="387"/>
      <c r="D54" s="387"/>
      <c r="E54" s="387"/>
      <c r="F54" s="388"/>
      <c r="G54" s="151"/>
      <c r="H54" s="152" t="s">
        <v>469</v>
      </c>
      <c r="I54" s="153">
        <v>5</v>
      </c>
      <c r="J54" s="154">
        <v>360</v>
      </c>
      <c r="K54" s="155">
        <f t="shared" ref="K54:K68" si="4">I54*J54</f>
        <v>1800</v>
      </c>
      <c r="L54" s="153">
        <v>5</v>
      </c>
      <c r="M54" s="154">
        <v>360</v>
      </c>
      <c r="N54" s="155">
        <f t="shared" ref="N54:N68" si="5">L54*M54</f>
        <v>1800</v>
      </c>
    </row>
    <row r="55" spans="1:14" ht="28.5" customHeight="1">
      <c r="A55" s="156" t="s">
        <v>802</v>
      </c>
      <c r="B55" s="392" t="s">
        <v>736</v>
      </c>
      <c r="C55" s="393"/>
      <c r="D55" s="393"/>
      <c r="E55" s="393"/>
      <c r="F55" s="394"/>
      <c r="G55" s="157"/>
      <c r="H55" s="158" t="s">
        <v>469</v>
      </c>
      <c r="I55" s="159">
        <v>3</v>
      </c>
      <c r="J55" s="160">
        <v>820</v>
      </c>
      <c r="K55" s="155">
        <f t="shared" si="4"/>
        <v>2460</v>
      </c>
      <c r="L55" s="159">
        <v>3</v>
      </c>
      <c r="M55" s="160">
        <v>820</v>
      </c>
      <c r="N55" s="155">
        <f t="shared" si="5"/>
        <v>2460</v>
      </c>
    </row>
    <row r="56" spans="1:14">
      <c r="A56" s="150" t="s">
        <v>803</v>
      </c>
      <c r="B56" s="392" t="s">
        <v>804</v>
      </c>
      <c r="C56" s="393"/>
      <c r="D56" s="393"/>
      <c r="E56" s="393"/>
      <c r="F56" s="394"/>
      <c r="G56" s="157"/>
      <c r="H56" s="158"/>
      <c r="I56" s="159"/>
      <c r="J56" s="160"/>
      <c r="K56" s="155">
        <f t="shared" si="4"/>
        <v>0</v>
      </c>
      <c r="L56" s="159"/>
      <c r="M56" s="160"/>
      <c r="N56" s="155">
        <f t="shared" si="5"/>
        <v>0</v>
      </c>
    </row>
    <row r="57" spans="1:14" ht="45.75" customHeight="1">
      <c r="A57" s="150" t="s">
        <v>805</v>
      </c>
      <c r="B57" s="386" t="s">
        <v>740</v>
      </c>
      <c r="C57" s="387"/>
      <c r="D57" s="387"/>
      <c r="E57" s="387"/>
      <c r="F57" s="388"/>
      <c r="G57" s="161"/>
      <c r="H57" s="152" t="s">
        <v>469</v>
      </c>
      <c r="I57" s="153">
        <v>2</v>
      </c>
      <c r="J57" s="154">
        <v>880</v>
      </c>
      <c r="K57" s="155">
        <f t="shared" si="4"/>
        <v>1760</v>
      </c>
      <c r="L57" s="153">
        <v>2</v>
      </c>
      <c r="M57" s="154">
        <v>880</v>
      </c>
      <c r="N57" s="155">
        <f t="shared" si="5"/>
        <v>1760</v>
      </c>
    </row>
    <row r="58" spans="1:14" ht="45.75" customHeight="1">
      <c r="A58" s="156" t="s">
        <v>806</v>
      </c>
      <c r="B58" s="386" t="s">
        <v>742</v>
      </c>
      <c r="C58" s="387"/>
      <c r="D58" s="387"/>
      <c r="E58" s="387"/>
      <c r="F58" s="388"/>
      <c r="G58" s="161"/>
      <c r="H58" s="152" t="s">
        <v>469</v>
      </c>
      <c r="I58" s="153">
        <v>5</v>
      </c>
      <c r="J58" s="154">
        <v>130</v>
      </c>
      <c r="K58" s="155">
        <f t="shared" si="4"/>
        <v>650</v>
      </c>
      <c r="L58" s="153">
        <v>5</v>
      </c>
      <c r="M58" s="154">
        <v>130</v>
      </c>
      <c r="N58" s="155">
        <f t="shared" si="5"/>
        <v>650</v>
      </c>
    </row>
    <row r="59" spans="1:14" ht="35.25" customHeight="1">
      <c r="A59" s="150" t="s">
        <v>807</v>
      </c>
      <c r="B59" s="386" t="s">
        <v>746</v>
      </c>
      <c r="C59" s="387"/>
      <c r="D59" s="387"/>
      <c r="E59" s="387"/>
      <c r="F59" s="388"/>
      <c r="G59" s="161"/>
      <c r="H59" s="152" t="s">
        <v>732</v>
      </c>
      <c r="I59" s="153">
        <v>2</v>
      </c>
      <c r="J59" s="154">
        <v>650</v>
      </c>
      <c r="K59" s="155">
        <f t="shared" si="4"/>
        <v>1300</v>
      </c>
      <c r="L59" s="153">
        <v>2</v>
      </c>
      <c r="M59" s="154">
        <v>650</v>
      </c>
      <c r="N59" s="155">
        <f t="shared" si="5"/>
        <v>1300</v>
      </c>
    </row>
    <row r="60" spans="1:14" ht="31.5" customHeight="1">
      <c r="A60" s="150" t="s">
        <v>808</v>
      </c>
      <c r="B60" s="398" t="s">
        <v>750</v>
      </c>
      <c r="C60" s="399"/>
      <c r="D60" s="399"/>
      <c r="E60" s="399"/>
      <c r="F60" s="400"/>
      <c r="G60" s="162"/>
      <c r="H60" s="163" t="s">
        <v>751</v>
      </c>
      <c r="I60" s="162">
        <v>90</v>
      </c>
      <c r="J60" s="164">
        <v>40</v>
      </c>
      <c r="K60" s="155">
        <f t="shared" si="4"/>
        <v>3600</v>
      </c>
      <c r="L60" s="162">
        <v>90</v>
      </c>
      <c r="M60" s="164">
        <v>40</v>
      </c>
      <c r="N60" s="155">
        <f t="shared" si="5"/>
        <v>3600</v>
      </c>
    </row>
    <row r="61" spans="1:14" ht="43.5" customHeight="1">
      <c r="A61" s="156" t="s">
        <v>809</v>
      </c>
      <c r="B61" s="395" t="s">
        <v>759</v>
      </c>
      <c r="C61" s="396"/>
      <c r="D61" s="396"/>
      <c r="E61" s="396"/>
      <c r="F61" s="397"/>
      <c r="G61" s="162"/>
      <c r="H61" s="163" t="s">
        <v>751</v>
      </c>
      <c r="I61" s="162">
        <v>90</v>
      </c>
      <c r="J61" s="164">
        <v>23</v>
      </c>
      <c r="K61" s="155">
        <f t="shared" si="4"/>
        <v>2070</v>
      </c>
      <c r="L61" s="162">
        <v>90</v>
      </c>
      <c r="M61" s="164">
        <v>23</v>
      </c>
      <c r="N61" s="155">
        <f t="shared" si="5"/>
        <v>2070</v>
      </c>
    </row>
    <row r="62" spans="1:14" ht="21" customHeight="1">
      <c r="A62" s="150" t="s">
        <v>810</v>
      </c>
      <c r="B62" s="395" t="s">
        <v>811</v>
      </c>
      <c r="C62" s="396"/>
      <c r="D62" s="396"/>
      <c r="E62" s="396"/>
      <c r="F62" s="397"/>
      <c r="G62" s="162"/>
      <c r="H62" s="163" t="s">
        <v>469</v>
      </c>
      <c r="I62" s="162">
        <v>4</v>
      </c>
      <c r="J62" s="164">
        <v>2150</v>
      </c>
      <c r="K62" s="155">
        <f t="shared" si="4"/>
        <v>8600</v>
      </c>
      <c r="L62" s="162">
        <v>4</v>
      </c>
      <c r="M62" s="164">
        <v>2150</v>
      </c>
      <c r="N62" s="155">
        <f t="shared" si="5"/>
        <v>8600</v>
      </c>
    </row>
    <row r="63" spans="1:14" ht="44.25" customHeight="1">
      <c r="A63" s="150" t="s">
        <v>812</v>
      </c>
      <c r="B63" s="395" t="s">
        <v>765</v>
      </c>
      <c r="C63" s="396"/>
      <c r="D63" s="396"/>
      <c r="E63" s="396"/>
      <c r="F63" s="397"/>
      <c r="G63" s="162"/>
      <c r="H63" s="163" t="s">
        <v>469</v>
      </c>
      <c r="I63" s="162">
        <v>4</v>
      </c>
      <c r="J63" s="164">
        <v>1150</v>
      </c>
      <c r="K63" s="155">
        <f t="shared" si="4"/>
        <v>4600</v>
      </c>
      <c r="L63" s="162">
        <v>4</v>
      </c>
      <c r="M63" s="164">
        <v>1150</v>
      </c>
      <c r="N63" s="155">
        <f t="shared" si="5"/>
        <v>4600</v>
      </c>
    </row>
    <row r="64" spans="1:14" ht="54.75" customHeight="1">
      <c r="A64" s="156" t="s">
        <v>813</v>
      </c>
      <c r="B64" s="395" t="s">
        <v>767</v>
      </c>
      <c r="C64" s="396"/>
      <c r="D64" s="396"/>
      <c r="E64" s="396"/>
      <c r="F64" s="397"/>
      <c r="G64" s="162"/>
      <c r="H64" s="163" t="s">
        <v>751</v>
      </c>
      <c r="I64" s="162">
        <v>220</v>
      </c>
      <c r="J64" s="164">
        <v>19.2</v>
      </c>
      <c r="K64" s="155">
        <f t="shared" si="4"/>
        <v>4224</v>
      </c>
      <c r="L64" s="162">
        <v>220</v>
      </c>
      <c r="M64" s="164">
        <v>19.2</v>
      </c>
      <c r="N64" s="155">
        <f t="shared" si="5"/>
        <v>4224</v>
      </c>
    </row>
    <row r="65" spans="1:14" ht="30" customHeight="1">
      <c r="A65" s="150" t="s">
        <v>814</v>
      </c>
      <c r="B65" s="395" t="s">
        <v>769</v>
      </c>
      <c r="C65" s="396"/>
      <c r="D65" s="396"/>
      <c r="E65" s="396"/>
      <c r="F65" s="397"/>
      <c r="G65" s="162"/>
      <c r="H65" s="163" t="s">
        <v>469</v>
      </c>
      <c r="I65" s="162">
        <v>2</v>
      </c>
      <c r="J65" s="164">
        <v>2650</v>
      </c>
      <c r="K65" s="155">
        <f t="shared" si="4"/>
        <v>5300</v>
      </c>
      <c r="L65" s="162">
        <v>2</v>
      </c>
      <c r="M65" s="164">
        <v>2650</v>
      </c>
      <c r="N65" s="155">
        <f t="shared" si="5"/>
        <v>5300</v>
      </c>
    </row>
    <row r="66" spans="1:14" ht="42" customHeight="1">
      <c r="A66" s="150" t="s">
        <v>815</v>
      </c>
      <c r="B66" s="395" t="s">
        <v>816</v>
      </c>
      <c r="C66" s="396"/>
      <c r="D66" s="396"/>
      <c r="E66" s="396"/>
      <c r="F66" s="397"/>
      <c r="G66" s="162"/>
      <c r="H66" s="163" t="s">
        <v>732</v>
      </c>
      <c r="I66" s="162">
        <v>2</v>
      </c>
      <c r="J66" s="164">
        <v>6000</v>
      </c>
      <c r="K66" s="155">
        <f t="shared" si="4"/>
        <v>12000</v>
      </c>
      <c r="L66" s="162">
        <v>2</v>
      </c>
      <c r="M66" s="164">
        <v>6000</v>
      </c>
      <c r="N66" s="155">
        <f t="shared" si="5"/>
        <v>12000</v>
      </c>
    </row>
    <row r="67" spans="1:14" ht="39" customHeight="1">
      <c r="A67" s="156" t="s">
        <v>817</v>
      </c>
      <c r="B67" s="395" t="s">
        <v>773</v>
      </c>
      <c r="C67" s="396"/>
      <c r="D67" s="396"/>
      <c r="E67" s="396"/>
      <c r="F67" s="397"/>
      <c r="G67" s="162"/>
      <c r="H67" s="163" t="s">
        <v>732</v>
      </c>
      <c r="I67" s="162">
        <v>1</v>
      </c>
      <c r="J67" s="164">
        <v>4000</v>
      </c>
      <c r="K67" s="155">
        <f t="shared" si="4"/>
        <v>4000</v>
      </c>
      <c r="L67" s="162">
        <v>1</v>
      </c>
      <c r="M67" s="164">
        <v>4000</v>
      </c>
      <c r="N67" s="155">
        <f t="shared" si="5"/>
        <v>4000</v>
      </c>
    </row>
    <row r="68" spans="1:14" ht="46.5" customHeight="1">
      <c r="A68" s="150" t="s">
        <v>818</v>
      </c>
      <c r="B68" s="395" t="s">
        <v>775</v>
      </c>
      <c r="C68" s="396"/>
      <c r="D68" s="396"/>
      <c r="E68" s="396"/>
      <c r="F68" s="397"/>
      <c r="G68" s="162"/>
      <c r="H68" s="163" t="s">
        <v>732</v>
      </c>
      <c r="I68" s="162">
        <v>1</v>
      </c>
      <c r="J68" s="164">
        <v>8000</v>
      </c>
      <c r="K68" s="155">
        <f t="shared" si="4"/>
        <v>8000</v>
      </c>
      <c r="L68" s="162">
        <v>1</v>
      </c>
      <c r="M68" s="164">
        <v>8000</v>
      </c>
      <c r="N68" s="155">
        <f t="shared" si="5"/>
        <v>8000</v>
      </c>
    </row>
    <row r="69" spans="1:14" ht="25.5" customHeight="1">
      <c r="A69" s="165"/>
      <c r="B69" s="401" t="s">
        <v>819</v>
      </c>
      <c r="C69" s="402"/>
      <c r="D69" s="402"/>
      <c r="E69" s="402"/>
      <c r="F69" s="402"/>
      <c r="G69" s="402"/>
      <c r="H69" s="402"/>
      <c r="I69" s="402"/>
      <c r="J69" s="403"/>
      <c r="K69" s="166">
        <f>SUM(K53:K68)</f>
        <v>65864</v>
      </c>
      <c r="M69" s="139"/>
      <c r="N69" s="166">
        <f>SUM(N53:N68)</f>
        <v>65864</v>
      </c>
    </row>
    <row r="70" spans="1:14" ht="14.25" customHeight="1">
      <c r="A70" s="172"/>
      <c r="B70" s="173"/>
      <c r="C70" s="173"/>
      <c r="D70" s="173"/>
      <c r="E70" s="173"/>
      <c r="F70" s="173"/>
      <c r="G70" s="173"/>
      <c r="H70" s="173"/>
      <c r="I70" s="173"/>
      <c r="J70" s="174"/>
      <c r="K70" s="175"/>
      <c r="L70" s="173"/>
      <c r="M70" s="174"/>
      <c r="N70" s="175"/>
    </row>
    <row r="71" spans="1:14" ht="18" customHeight="1">
      <c r="A71" s="172"/>
      <c r="B71" s="405" t="s">
        <v>820</v>
      </c>
      <c r="C71" s="405"/>
      <c r="D71" s="405"/>
      <c r="E71" s="405"/>
      <c r="F71" s="405"/>
      <c r="G71" s="405"/>
      <c r="H71" s="405"/>
      <c r="I71" s="173"/>
      <c r="J71" s="176"/>
      <c r="K71" s="175">
        <f>K29+K49+K69</f>
        <v>361367</v>
      </c>
      <c r="L71" s="173"/>
      <c r="M71" s="176"/>
      <c r="N71" s="175">
        <f>N29+N49+N69</f>
        <v>361367</v>
      </c>
    </row>
    <row r="72" spans="1:14" ht="18" customHeight="1">
      <c r="A72" s="172"/>
      <c r="B72" s="405" t="s">
        <v>821</v>
      </c>
      <c r="C72" s="405"/>
      <c r="D72" s="405"/>
      <c r="E72" s="405"/>
      <c r="F72" s="405"/>
      <c r="G72" s="405"/>
      <c r="H72" s="405"/>
      <c r="I72" s="173"/>
      <c r="J72" s="177">
        <v>0.25</v>
      </c>
      <c r="K72" s="175">
        <f>K71*25%</f>
        <v>90341.75</v>
      </c>
      <c r="L72" s="173"/>
      <c r="M72" s="177">
        <v>0.25</v>
      </c>
      <c r="N72" s="175">
        <f>N71*25%</f>
        <v>90341.75</v>
      </c>
    </row>
    <row r="73" spans="1:14" ht="17.25" customHeight="1">
      <c r="A73" s="172"/>
      <c r="B73" s="405" t="s">
        <v>822</v>
      </c>
      <c r="C73" s="405"/>
      <c r="D73" s="405"/>
      <c r="E73" s="405"/>
      <c r="F73" s="405"/>
      <c r="G73" s="405"/>
      <c r="H73" s="405"/>
      <c r="I73" s="173"/>
      <c r="J73" s="176"/>
      <c r="K73" s="175">
        <f>SUM(K71:K72)</f>
        <v>451708.75</v>
      </c>
      <c r="L73" s="173"/>
      <c r="M73" s="176"/>
      <c r="N73" s="175">
        <f>SUM(N71:N72)</f>
        <v>451708.75</v>
      </c>
    </row>
    <row r="74" spans="1:14" ht="4.5" customHeight="1">
      <c r="B74" s="406"/>
      <c r="C74" s="406"/>
      <c r="D74" s="406"/>
      <c r="E74" s="406"/>
      <c r="F74" s="406"/>
      <c r="G74" s="406"/>
      <c r="H74" s="406"/>
      <c r="I74" s="406"/>
      <c r="J74" s="406"/>
      <c r="K74" s="178"/>
      <c r="M74" s="139"/>
      <c r="N74" s="178"/>
    </row>
  </sheetData>
  <mergeCells count="70">
    <mergeCell ref="B71:H71"/>
    <mergeCell ref="B72:H72"/>
    <mergeCell ref="B73:H73"/>
    <mergeCell ref="B74:J74"/>
    <mergeCell ref="B64:F64"/>
    <mergeCell ref="B65:F65"/>
    <mergeCell ref="B66:F66"/>
    <mergeCell ref="B67:F67"/>
    <mergeCell ref="B68:F68"/>
    <mergeCell ref="B69:J69"/>
    <mergeCell ref="B63:F63"/>
    <mergeCell ref="B52:G52"/>
    <mergeCell ref="B53:F53"/>
    <mergeCell ref="B54:F54"/>
    <mergeCell ref="B55:F55"/>
    <mergeCell ref="B56:F56"/>
    <mergeCell ref="B57:F57"/>
    <mergeCell ref="B58:F58"/>
    <mergeCell ref="B59:F59"/>
    <mergeCell ref="B60:F60"/>
    <mergeCell ref="B61:F61"/>
    <mergeCell ref="B62:F62"/>
    <mergeCell ref="A51:K51"/>
    <mergeCell ref="B39:F39"/>
    <mergeCell ref="B40:F40"/>
    <mergeCell ref="B41:F41"/>
    <mergeCell ref="B42:F42"/>
    <mergeCell ref="B43:F43"/>
    <mergeCell ref="B44:F44"/>
    <mergeCell ref="B45:F45"/>
    <mergeCell ref="B46:F46"/>
    <mergeCell ref="B47:F47"/>
    <mergeCell ref="B48:F48"/>
    <mergeCell ref="B49:J49"/>
    <mergeCell ref="B38:F38"/>
    <mergeCell ref="B26:F26"/>
    <mergeCell ref="B27:F27"/>
    <mergeCell ref="B28:F28"/>
    <mergeCell ref="B29:J29"/>
    <mergeCell ref="A31:K31"/>
    <mergeCell ref="B32:G32"/>
    <mergeCell ref="B33:F33"/>
    <mergeCell ref="B34:F34"/>
    <mergeCell ref="B35:F35"/>
    <mergeCell ref="B36:F36"/>
    <mergeCell ref="B37:F37"/>
    <mergeCell ref="B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23:F23"/>
    <mergeCell ref="B24:F24"/>
    <mergeCell ref="B13:F13"/>
    <mergeCell ref="A1:N1"/>
    <mergeCell ref="B2:H2"/>
    <mergeCell ref="B3:D3"/>
    <mergeCell ref="B4:D4"/>
    <mergeCell ref="A5:K5"/>
    <mergeCell ref="B7:F7"/>
    <mergeCell ref="B8:F8"/>
    <mergeCell ref="B9:F9"/>
    <mergeCell ref="B10:F10"/>
    <mergeCell ref="B11:F11"/>
    <mergeCell ref="B12:F12"/>
  </mergeCells>
  <pageMargins left="0.39370078740157483" right="0.39370078740157483" top="0.31496062992125984" bottom="0.31496062992125984" header="0.23622047244094491" footer="0.19685039370078741"/>
  <pageSetup paperSize="9" scale="93" firstPageNumber="0" orientation="landscape" horizontalDpi="4294967294" verticalDpi="4294967294" r:id="rId1"/>
  <headerFooter alignWithMargins="0"/>
  <rowBreaks count="1" manualBreakCount="1">
    <brk id="2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1"/>
  <sheetViews>
    <sheetView workbookViewId="0">
      <selection activeCell="A2" sqref="A2"/>
    </sheetView>
  </sheetViews>
  <sheetFormatPr defaultRowHeight="15"/>
  <cols>
    <col min="1" max="1" width="27.7109375" style="244" customWidth="1"/>
    <col min="2" max="2" width="9.140625" style="244" customWidth="1"/>
    <col min="3" max="3" width="13.28515625" style="244" customWidth="1"/>
    <col min="4" max="4" width="16.5703125" style="244" customWidth="1"/>
    <col min="5" max="5" width="9.140625" style="244" customWidth="1"/>
    <col min="6" max="6" width="13.7109375" style="244" bestFit="1" customWidth="1"/>
    <col min="7" max="7" width="9.140625" style="244" customWidth="1"/>
    <col min="8" max="16384" width="9.140625" style="244"/>
  </cols>
  <sheetData>
    <row r="1" spans="1:6" ht="18.75">
      <c r="A1" s="243" t="s">
        <v>957</v>
      </c>
    </row>
    <row r="3" spans="1:6" s="246" customFormat="1" ht="60">
      <c r="A3" s="245" t="s">
        <v>946</v>
      </c>
      <c r="B3" s="245" t="s">
        <v>632</v>
      </c>
      <c r="C3" s="245" t="s">
        <v>947</v>
      </c>
      <c r="D3" s="245" t="s">
        <v>948</v>
      </c>
      <c r="E3" s="245" t="s">
        <v>949</v>
      </c>
      <c r="F3" s="245" t="s">
        <v>950</v>
      </c>
    </row>
    <row r="4" spans="1:6" ht="45">
      <c r="A4" s="247" t="s">
        <v>951</v>
      </c>
      <c r="B4" s="248">
        <v>9</v>
      </c>
      <c r="C4" s="249">
        <v>4875</v>
      </c>
      <c r="D4" s="249">
        <f>B4*C4</f>
        <v>43875</v>
      </c>
      <c r="E4" s="248">
        <v>9</v>
      </c>
      <c r="F4" s="249">
        <v>43875</v>
      </c>
    </row>
    <row r="5" spans="1:6" ht="60">
      <c r="A5" s="247" t="s">
        <v>952</v>
      </c>
      <c r="B5" s="248">
        <v>9</v>
      </c>
      <c r="C5" s="249">
        <v>5250</v>
      </c>
      <c r="D5" s="249">
        <f>B5*C5</f>
        <v>47250</v>
      </c>
      <c r="E5" s="248">
        <v>9</v>
      </c>
      <c r="F5" s="249">
        <v>47250</v>
      </c>
    </row>
    <row r="6" spans="1:6" ht="45">
      <c r="A6" s="247" t="s">
        <v>953</v>
      </c>
      <c r="B6" s="248">
        <v>9</v>
      </c>
      <c r="C6" s="249">
        <v>200</v>
      </c>
      <c r="D6" s="249">
        <f>B6*C6</f>
        <v>1800</v>
      </c>
      <c r="E6" s="248">
        <v>9</v>
      </c>
      <c r="F6" s="249">
        <v>1800</v>
      </c>
    </row>
    <row r="7" spans="1:6">
      <c r="A7" s="250" t="s">
        <v>954</v>
      </c>
      <c r="B7" s="251"/>
      <c r="C7" s="252"/>
      <c r="D7" s="253">
        <f>SUM(D4:D6)</f>
        <v>92925</v>
      </c>
      <c r="E7" s="251"/>
      <c r="F7" s="253">
        <f>SUM(F4:F6)</f>
        <v>92925</v>
      </c>
    </row>
    <row r="8" spans="1:6">
      <c r="A8" s="254"/>
    </row>
    <row r="9" spans="1:6" ht="30">
      <c r="A9" s="255" t="s">
        <v>955</v>
      </c>
      <c r="B9" s="256"/>
      <c r="C9" s="256"/>
      <c r="D9" s="257">
        <v>87367.5</v>
      </c>
    </row>
    <row r="11" spans="1:6">
      <c r="A11" s="256" t="s">
        <v>673</v>
      </c>
      <c r="B11" s="256"/>
      <c r="C11" s="256"/>
      <c r="D11" s="258">
        <f>D7+D9</f>
        <v>180292.5</v>
      </c>
    </row>
  </sheetData>
  <pageMargins left="0.25" right="0.25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Građevinsko zemljište</vt:lpstr>
      <vt:lpstr>Poljoprivredno zemljište</vt:lpstr>
      <vt:lpstr>Ostala zemljišta</vt:lpstr>
      <vt:lpstr>Popis posl.udjela u trg.društv.</vt:lpstr>
      <vt:lpstr>Nerazvrstane ceste-</vt:lpstr>
      <vt:lpstr>Poslovni prostori-</vt:lpstr>
      <vt:lpstr>Javna rasvjeta</vt:lpstr>
      <vt:lpstr>Dopuna Javne rasvjete 2018</vt:lpstr>
      <vt:lpstr>Javna rasvjeta spojne ceste Ore</vt:lpstr>
      <vt:lpstr>Javna rasvjeta NK Croatia</vt:lpstr>
      <vt:lpstr>Pješaćke staze-</vt:lpstr>
      <vt:lpstr>Ostal objekti</vt:lpstr>
      <vt:lpstr>Umjetnička,literarna i znanstv.</vt:lpstr>
      <vt:lpstr>Ostala nematerijalna proizv.imo</vt:lpstr>
      <vt:lpstr>Uredska oprema i namještaj</vt:lpstr>
      <vt:lpstr>Vozila</vt:lpstr>
      <vt:lpstr>Ostalo</vt:lpstr>
      <vt:lpstr>Uređaji,strojevi i oprema </vt:lpstr>
      <vt:lpstr>Poslovni prostori</vt:lpstr>
      <vt:lpstr>Nerazvrstane ceste</vt:lpstr>
      <vt:lpstr>Oprema za civilnu zaštitu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</dc:creator>
  <cp:lastModifiedBy>Robert Poljak</cp:lastModifiedBy>
  <cp:lastPrinted>2016-03-29T10:08:47Z</cp:lastPrinted>
  <dcterms:created xsi:type="dcterms:W3CDTF">2016-02-08T07:31:59Z</dcterms:created>
  <dcterms:modified xsi:type="dcterms:W3CDTF">2020-02-13T12:13:35Z</dcterms:modified>
</cp:coreProperties>
</file>